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KORISNIK\Desktop\"/>
    </mc:Choice>
  </mc:AlternateContent>
  <xr:revisionPtr revIDLastSave="0" documentId="13_ncr:1_{E263A427-B996-4694-8B0A-CAA380DDB2A5}" xr6:coauthVersionLast="46" xr6:coauthVersionMax="46" xr10:uidLastSave="{00000000-0000-0000-0000-000000000000}"/>
  <bookViews>
    <workbookView xWindow="-108" yWindow="-108" windowWidth="23256" windowHeight="12576" tabRatio="762" xr2:uid="{00000000-000D-0000-FFFF-FFFF00000000}"/>
  </bookViews>
  <sheets>
    <sheet name="NASLOVNICA" sheetId="21" r:id="rId1"/>
    <sheet name="REKAPITULACIJA" sheetId="4" r:id="rId2"/>
    <sheet name="Prometnice i uređenje okoliša" sheetId="20" r:id="rId3"/>
    <sheet name="VIK" sheetId="19" r:id="rId4"/>
  </sheets>
  <externalReferences>
    <externalReference r:id="rId5"/>
    <externalReference r:id="rId6"/>
    <externalReference r:id="rId7"/>
    <externalReference r:id="rId8"/>
  </externalReferences>
  <definedNames>
    <definedName name="__fak2" localSheetId="0">#REF!</definedName>
    <definedName name="__fak2" localSheetId="2">#REF!</definedName>
    <definedName name="__fak2" localSheetId="3">#REF!</definedName>
    <definedName name="__fak2">#REF!</definedName>
    <definedName name="__mtt1" localSheetId="0">#REF!</definedName>
    <definedName name="__mtt1" localSheetId="2">#REF!</definedName>
    <definedName name="__mtt1" localSheetId="3">#REF!</definedName>
    <definedName name="__mtt1">#REF!</definedName>
    <definedName name="__mtt2" localSheetId="0">#REF!</definedName>
    <definedName name="__mtt2" localSheetId="2">#REF!</definedName>
    <definedName name="__mtt2" localSheetId="3">#REF!</definedName>
    <definedName name="__mtt2">#REF!</definedName>
    <definedName name="__mtt3" localSheetId="2">#REF!</definedName>
    <definedName name="__mtt3">#REF!</definedName>
    <definedName name="__mtt4" localSheetId="2">#REF!</definedName>
    <definedName name="__mtt4">#REF!</definedName>
    <definedName name="__ns1" localSheetId="2">#REF!</definedName>
    <definedName name="__ns1">#REF!</definedName>
    <definedName name="__ns2" localSheetId="2">#REF!</definedName>
    <definedName name="__ns2">#REF!</definedName>
    <definedName name="_fak02" localSheetId="2">#REF!</definedName>
    <definedName name="_fak02">#REF!</definedName>
    <definedName name="_fak03" localSheetId="2">#REF!</definedName>
    <definedName name="_fak03">#REF!</definedName>
    <definedName name="_fak05" localSheetId="2">#REF!</definedName>
    <definedName name="_fak05">#REF!</definedName>
    <definedName name="_fak06" localSheetId="2">#REF!</definedName>
    <definedName name="_fak06">#REF!</definedName>
    <definedName name="_fak07" localSheetId="2">#REF!</definedName>
    <definedName name="_fak07">#REF!</definedName>
    <definedName name="_fak08" localSheetId="2">#REF!</definedName>
    <definedName name="_fak08">#REF!</definedName>
    <definedName name="_fak09" localSheetId="2">#REF!</definedName>
    <definedName name="_fak09">#REF!</definedName>
    <definedName name="_fak10" localSheetId="2">#REF!</definedName>
    <definedName name="_fak10">#REF!</definedName>
    <definedName name="_fak11" localSheetId="2">#REF!</definedName>
    <definedName name="_fak11">#REF!</definedName>
    <definedName name="_fak12" localSheetId="2">#REF!</definedName>
    <definedName name="_fak12">#REF!</definedName>
    <definedName name="_fak3" localSheetId="2">#REF!</definedName>
    <definedName name="_fak3">#REF!</definedName>
    <definedName name="_kab02" localSheetId="2">#REF!</definedName>
    <definedName name="_kab02">#REF!</definedName>
    <definedName name="_kab03" localSheetId="2">#REF!</definedName>
    <definedName name="_kab03">#REF!</definedName>
    <definedName name="_kab05" localSheetId="2">#REF!</definedName>
    <definedName name="_kab05">#REF!</definedName>
    <definedName name="_kab06" localSheetId="2">#REF!</definedName>
    <definedName name="_kab06">#REF!</definedName>
    <definedName name="_kab07" localSheetId="2">#REF!</definedName>
    <definedName name="_kab07">#REF!</definedName>
    <definedName name="_kab08" localSheetId="2">#REF!</definedName>
    <definedName name="_kab08">#REF!</definedName>
    <definedName name="_kab09" localSheetId="2">#REF!</definedName>
    <definedName name="_kab09">#REF!</definedName>
    <definedName name="_kab10" localSheetId="2">#REF!</definedName>
    <definedName name="_kab10">#REF!</definedName>
    <definedName name="_kab11" localSheetId="2">#REF!</definedName>
    <definedName name="_kab11">#REF!</definedName>
    <definedName name="_kab12" localSheetId="2">#REF!</definedName>
    <definedName name="_kab12">#REF!</definedName>
    <definedName name="_man03" localSheetId="2">#REF!</definedName>
    <definedName name="_man03">#REF!</definedName>
    <definedName name="_man05" localSheetId="2">#REF!</definedName>
    <definedName name="_man05">#REF!</definedName>
    <definedName name="_man06" localSheetId="2">#REF!</definedName>
    <definedName name="_man06">#REF!</definedName>
    <definedName name="_man07" localSheetId="2">#REF!</definedName>
    <definedName name="_man07">#REF!</definedName>
    <definedName name="_man08" localSheetId="2">#REF!</definedName>
    <definedName name="_man08">#REF!</definedName>
    <definedName name="_man09" localSheetId="2">#REF!</definedName>
    <definedName name="_man09">#REF!</definedName>
    <definedName name="_man10" localSheetId="2">#REF!</definedName>
    <definedName name="_man10">#REF!</definedName>
    <definedName name="_man11" localSheetId="2">#REF!</definedName>
    <definedName name="_man11">#REF!</definedName>
    <definedName name="_man12" localSheetId="2">#REF!</definedName>
    <definedName name="_man12">#REF!</definedName>
    <definedName name="_man2" localSheetId="2">#REF!</definedName>
    <definedName name="_man2">#REF!</definedName>
    <definedName name="_mat02" localSheetId="2">#REF!</definedName>
    <definedName name="_mat02">#REF!</definedName>
    <definedName name="_mat06" localSheetId="2">#REF!</definedName>
    <definedName name="_mat06">#REF!</definedName>
    <definedName name="_mtt012" localSheetId="2">#REF!</definedName>
    <definedName name="_mtt012">#REF!</definedName>
    <definedName name="_mtt02" localSheetId="2">#REF!</definedName>
    <definedName name="_mtt02">#REF!</definedName>
    <definedName name="_mtt05" localSheetId="2">#REF!</definedName>
    <definedName name="_mtt05">#REF!</definedName>
    <definedName name="_mtt06" localSheetId="2">#REF!</definedName>
    <definedName name="_mtt06">#REF!</definedName>
    <definedName name="_mtt07" localSheetId="2">#REF!</definedName>
    <definedName name="_mtt07">#REF!</definedName>
    <definedName name="_mtt8" localSheetId="2">#REF!</definedName>
    <definedName name="_mtt8" localSheetId="3">#REF!</definedName>
    <definedName name="_mtt8">#REF!</definedName>
    <definedName name="_ns006" localSheetId="2">#REF!</definedName>
    <definedName name="_ns006">#REF!</definedName>
    <definedName name="_ns012" localSheetId="2">#REF!</definedName>
    <definedName name="_ns012">#REF!</definedName>
    <definedName name="_ns03" localSheetId="2">#REF!</definedName>
    <definedName name="_ns03">#REF!</definedName>
    <definedName name="_ns05" localSheetId="2">#REF!</definedName>
    <definedName name="_ns05">#REF!</definedName>
    <definedName name="_ns06" localSheetId="2">#REF!</definedName>
    <definedName name="_ns06">#REF!</definedName>
    <definedName name="_ns07" localSheetId="2">#REF!</definedName>
    <definedName name="_ns07">#REF!</definedName>
    <definedName name="_ns08" localSheetId="2">#REF!</definedName>
    <definedName name="_ns08">#REF!</definedName>
    <definedName name="_ns09" localSheetId="2">#REF!</definedName>
    <definedName name="_ns09">#REF!</definedName>
    <definedName name="_ns10" localSheetId="2">#REF!</definedName>
    <definedName name="_ns10">#REF!</definedName>
    <definedName name="_ns11" localSheetId="2">#REF!</definedName>
    <definedName name="_ns11">#REF!</definedName>
    <definedName name="_ns12" localSheetId="2">#REF!</definedName>
    <definedName name="_ns12">#REF!</definedName>
    <definedName name="_ns4" localSheetId="2">#REF!</definedName>
    <definedName name="_ns4">#REF!</definedName>
    <definedName name="_nso03" localSheetId="2">#REF!</definedName>
    <definedName name="_nso03">#REF!</definedName>
    <definedName name="_nso07" localSheetId="2">#REF!</definedName>
    <definedName name="_nso07">#REF!</definedName>
    <definedName name="_nso08" localSheetId="2">#REF!</definedName>
    <definedName name="_nso08">#REF!</definedName>
    <definedName name="_nso09" localSheetId="2">#REF!</definedName>
    <definedName name="_nso09">#REF!</definedName>
    <definedName name="_nso10" localSheetId="2">#REF!</definedName>
    <definedName name="_nso10">#REF!</definedName>
    <definedName name="_nso11" localSheetId="2">#REF!</definedName>
    <definedName name="_nso11">#REF!</definedName>
    <definedName name="_nso2" localSheetId="2">#REF!</definedName>
    <definedName name="_nso2">#REF!</definedName>
    <definedName name="_nso5" localSheetId="2">#REF!</definedName>
    <definedName name="_nso5">#REF!</definedName>
    <definedName name="_nss2" localSheetId="2">#REF!</definedName>
    <definedName name="_nss2">#REF!</definedName>
    <definedName name="_opr02" localSheetId="2">#REF!</definedName>
    <definedName name="_opr02">#REF!</definedName>
    <definedName name="_opr03" localSheetId="2">#REF!</definedName>
    <definedName name="_opr03">#REF!</definedName>
    <definedName name="_opr05" localSheetId="2">#REF!</definedName>
    <definedName name="_opr05">#REF!</definedName>
    <definedName name="_opr06" localSheetId="2">#REF!</definedName>
    <definedName name="_opr06">#REF!</definedName>
    <definedName name="_opr07" localSheetId="2">#REF!</definedName>
    <definedName name="_opr07">#REF!</definedName>
    <definedName name="_opr08" localSheetId="2">#REF!</definedName>
    <definedName name="_opr08">#REF!</definedName>
    <definedName name="_opr09" localSheetId="2">#REF!</definedName>
    <definedName name="_opr09">#REF!</definedName>
    <definedName name="_opr10" localSheetId="2">#REF!</definedName>
    <definedName name="_opr10">#REF!</definedName>
    <definedName name="_opr11" localSheetId="2">#REF!</definedName>
    <definedName name="_opr11">#REF!</definedName>
    <definedName name="_opr12" localSheetId="2">#REF!</definedName>
    <definedName name="_opr12">#REF!</definedName>
    <definedName name="_orm03" localSheetId="2">#REF!</definedName>
    <definedName name="_orm03">#REF!</definedName>
    <definedName name="_orm05" localSheetId="2">#REF!</definedName>
    <definedName name="_orm05">#REF!</definedName>
    <definedName name="_orm07" localSheetId="2">#REF!</definedName>
    <definedName name="_orm07">#REF!</definedName>
    <definedName name="_orm08" localSheetId="2">#REF!</definedName>
    <definedName name="_orm08">#REF!</definedName>
    <definedName name="_orm09" localSheetId="2">#REF!</definedName>
    <definedName name="_orm09">#REF!</definedName>
    <definedName name="_orm10" localSheetId="2">#REF!</definedName>
    <definedName name="_orm10">#REF!</definedName>
    <definedName name="_orm11" localSheetId="2">#REF!</definedName>
    <definedName name="_orm11">#REF!</definedName>
    <definedName name="_orm12" localSheetId="2">#REF!</definedName>
    <definedName name="_orm12">#REF!</definedName>
    <definedName name="_ost02" localSheetId="2">#REF!</definedName>
    <definedName name="_ost02">#REF!</definedName>
    <definedName name="_ost03" localSheetId="2">#REF!</definedName>
    <definedName name="_ost03">#REF!</definedName>
    <definedName name="_ost036" localSheetId="2">#REF!</definedName>
    <definedName name="_ost036">#REF!</definedName>
    <definedName name="_ost05" localSheetId="2">#REF!</definedName>
    <definedName name="_ost05">#REF!</definedName>
    <definedName name="_ost07" localSheetId="2">#REF!</definedName>
    <definedName name="_ost07">#REF!</definedName>
    <definedName name="_ost08" localSheetId="2">#REF!</definedName>
    <definedName name="_ost08">#REF!</definedName>
    <definedName name="_ost09" localSheetId="2">#REF!</definedName>
    <definedName name="_ost09">#REF!</definedName>
    <definedName name="_ost10" localSheetId="2">#REF!</definedName>
    <definedName name="_ost10">#REF!</definedName>
    <definedName name="_ost11" localSheetId="2">#REF!</definedName>
    <definedName name="_ost11">#REF!</definedName>
    <definedName name="_ost12" localSheetId="2">#REF!</definedName>
    <definedName name="_ost12">#REF!</definedName>
    <definedName name="_rab9" localSheetId="2">#REF!</definedName>
    <definedName name="_rab9">#REF!</definedName>
    <definedName name="_ras02" localSheetId="2">#REF!</definedName>
    <definedName name="_ras02">#REF!</definedName>
    <definedName name="_ras03" localSheetId="2">#REF!</definedName>
    <definedName name="_ras03">#REF!</definedName>
    <definedName name="_ras05" localSheetId="2">#REF!</definedName>
    <definedName name="_ras05">#REF!</definedName>
    <definedName name="_ras06" localSheetId="2">#REF!</definedName>
    <definedName name="_ras06">#REF!</definedName>
    <definedName name="_ras08" localSheetId="2">#REF!</definedName>
    <definedName name="_ras08">#REF!</definedName>
    <definedName name="_ras09" localSheetId="2">#REF!</definedName>
    <definedName name="_ras09">#REF!</definedName>
    <definedName name="_ras10" localSheetId="2">#REF!</definedName>
    <definedName name="_ras10">#REF!</definedName>
    <definedName name="_ras11" localSheetId="2">#REF!</definedName>
    <definedName name="_ras11">#REF!</definedName>
    <definedName name="_ras12" localSheetId="2">#REF!</definedName>
    <definedName name="_ras12">#REF!</definedName>
    <definedName name="¸D" localSheetId="2">#REF!</definedName>
    <definedName name="¸D">#REF!</definedName>
    <definedName name="ad" localSheetId="2">#REF!</definedName>
    <definedName name="ad">#REF!</definedName>
    <definedName name="B" localSheetId="2">#REF!</definedName>
    <definedName name="B">#REF!</definedName>
    <definedName name="B.1." localSheetId="2">#REF!</definedName>
    <definedName name="B.1.">#REF!</definedName>
    <definedName name="B.VII" localSheetId="2">#REF!</definedName>
    <definedName name="B.VII">#REF!</definedName>
    <definedName name="B.XII" localSheetId="2">#REF!</definedName>
    <definedName name="B.XII">#REF!</definedName>
    <definedName name="BIO" localSheetId="2">#REF!</definedName>
    <definedName name="BIO">#REF!</definedName>
    <definedName name="C.I." localSheetId="2">#REF!</definedName>
    <definedName name="C.I.">#REF!</definedName>
    <definedName name="C.II." localSheetId="2">#REF!</definedName>
    <definedName name="C.II.">#REF!</definedName>
    <definedName name="d" localSheetId="2">#REF!</definedName>
    <definedName name="d">#REF!</definedName>
    <definedName name="DD" localSheetId="2">#REF!</definedName>
    <definedName name="DD">#REF!</definedName>
    <definedName name="donos" localSheetId="2">#REF!</definedName>
    <definedName name="donos">#REF!</definedName>
    <definedName name="e" localSheetId="2">#REF!</definedName>
    <definedName name="e">#REF!</definedName>
    <definedName name="ED" localSheetId="2">#REF!</definedName>
    <definedName name="ED">#REF!</definedName>
    <definedName name="ew" localSheetId="2">#REF!</definedName>
    <definedName name="ew">#REF!</definedName>
    <definedName name="Excel_BuiltIn__FilterDatabase_1" localSheetId="2">#REF!</definedName>
    <definedName name="Excel_BuiltIn__FilterDatabase_1">#REF!</definedName>
    <definedName name="Excel_BuiltIn_Print_Area_1" localSheetId="2">#REF!</definedName>
    <definedName name="Excel_BuiltIn_Print_Area_1">#REF!</definedName>
    <definedName name="Excel_BuiltIn_Print_Area_1___1" localSheetId="2">#REF!</definedName>
    <definedName name="Excel_BuiltIn_Print_Area_1___1">#REF!</definedName>
    <definedName name="Excel_BuiltIn_Print_Area_1_1" localSheetId="2">#REF!</definedName>
    <definedName name="Excel_BuiltIn_Print_Area_1_1">#REF!</definedName>
    <definedName name="Excel_BuiltIn_Print_Area_9">"$"</definedName>
    <definedName name="Excel_BuiltIn_Print_Titles_1" localSheetId="2">#REF!</definedName>
    <definedName name="Excel_BuiltIn_Print_Titles_1">#REF!</definedName>
    <definedName name="Excel_BuiltIn_Print_Titles_1___1" localSheetId="2">#REF!</definedName>
    <definedName name="Excel_BuiltIn_Print_Titles_1___1">#REF!</definedName>
    <definedName name="Excel_BuiltIn_Print_Titles_1_1" localSheetId="2">#REF!,#REF!</definedName>
    <definedName name="Excel_BuiltIn_Print_Titles_1_1" localSheetId="3">#REF!,#REF!</definedName>
    <definedName name="Excel_BuiltIn_Print_Titles_1_1">#REF!,#REF!</definedName>
    <definedName name="Excel_BuiltIn_Print_Titles_1_1_1" localSheetId="2">#REF!,#REF!</definedName>
    <definedName name="Excel_BuiltIn_Print_Titles_1_1_1">#REF!,#REF!</definedName>
    <definedName name="Excel_BuiltIn_Print_Titles_2" localSheetId="2">#REF!</definedName>
    <definedName name="Excel_BuiltIn_Print_Titles_2">#REF!</definedName>
    <definedName name="Excel_BuiltIn_Print_Titles_3" localSheetId="2">#REF!</definedName>
    <definedName name="Excel_BuiltIn_Print_Titles_3">#REF!</definedName>
    <definedName name="Excel_BuiltIn_Print_Titles_4" localSheetId="2">#REF!</definedName>
    <definedName name="Excel_BuiltIn_Print_Titles_4">#REF!</definedName>
    <definedName name="Excel_BuiltIn_Print_Titles_5" localSheetId="2">#REF!</definedName>
    <definedName name="Excel_BuiltIn_Print_Titles_5">#REF!</definedName>
    <definedName name="Excel_BuiltIn_Print_Titles_6" localSheetId="2">#REF!</definedName>
    <definedName name="Excel_BuiltIn_Print_Titles_6">#REF!</definedName>
    <definedName name="Excel_BuiltIn_Print_Titles_6___6" localSheetId="2">#REF!</definedName>
    <definedName name="Excel_BuiltIn_Print_Titles_6___6">#REF!</definedName>
    <definedName name="Excel_BuiltIn_Print_Titles_7">"$"</definedName>
    <definedName name="Excel_BuiltIn_Print_Titles_8" localSheetId="2">#REF!</definedName>
    <definedName name="Excel_BuiltIn_Print_Titles_8">#REF!</definedName>
    <definedName name="Excel_BuiltIn_Print_Titles_9">"$"</definedName>
    <definedName name="F" localSheetId="2">#REF!</definedName>
    <definedName name="F">#REF!</definedName>
    <definedName name="fak" localSheetId="2">#REF!</definedName>
    <definedName name="fak" localSheetId="3">#REF!</definedName>
    <definedName name="fak">#REF!</definedName>
    <definedName name="fakk02" localSheetId="2">#REF!</definedName>
    <definedName name="fakk02">#REF!</definedName>
    <definedName name="fakns" localSheetId="2">#REF!</definedName>
    <definedName name="fakns">#REF!</definedName>
    <definedName name="fakns2" localSheetId="2">#REF!</definedName>
    <definedName name="fakns2">#REF!</definedName>
    <definedName name="fakponude" localSheetId="2">#REF!</definedName>
    <definedName name="fakponude">#REF!</definedName>
    <definedName name="FAZA" localSheetId="2">#REF!</definedName>
    <definedName name="FAZA">#REF!</definedName>
    <definedName name="G" localSheetId="2">#REF!</definedName>
    <definedName name="G">#REF!</definedName>
    <definedName name="hakns4" localSheetId="2">#REF!</definedName>
    <definedName name="hakns4">#REF!</definedName>
    <definedName name="_xlnm.Print_Titles" localSheetId="0">NASLOVNICA!$1:$3</definedName>
    <definedName name="_xlnm.Print_Titles" localSheetId="2">'Prometnice i uređenje okoliša'!$53:$58</definedName>
    <definedName name="_xlnm.Print_Titles" localSheetId="3">VIK!$54:$59</definedName>
    <definedName name="jed_mjere" localSheetId="0">#REF!</definedName>
    <definedName name="jed_mjere" localSheetId="2">#REF!</definedName>
    <definedName name="jed_mjere" localSheetId="3">#REF!</definedName>
    <definedName name="jed_mjere">#REF!</definedName>
    <definedName name="kab" localSheetId="0">#REF!</definedName>
    <definedName name="kab" localSheetId="2">#REF!</definedName>
    <definedName name="kab" localSheetId="3">#REF!</definedName>
    <definedName name="kab">#REF!</definedName>
    <definedName name="kabeli" localSheetId="0">#REF!</definedName>
    <definedName name="kabeli" localSheetId="2">#REF!</definedName>
    <definedName name="kabeli" localSheetId="3">#REF!</definedName>
    <definedName name="kabeli">#REF!</definedName>
    <definedName name="kaknsormari" localSheetId="2">#REF!</definedName>
    <definedName name="kaknsormari" localSheetId="3">#REF!</definedName>
    <definedName name="kaknsormari">#REF!</definedName>
    <definedName name="kk_1">[1]POMOĆNI!$B$76</definedName>
    <definedName name="kk1i">[1]POMOĆNI!$B$64</definedName>
    <definedName name="kk1p">[1]POMOĆNI!$B$58</definedName>
    <definedName name="kk1v">[1]POMOĆNI!$L$57</definedName>
    <definedName name="kk2i">[1]POMOĆNI!$B$65</definedName>
    <definedName name="kk2p">[1]POMOĆNI!$B$59</definedName>
    <definedName name="kk2v">[1]POMOĆNI!$L$58</definedName>
    <definedName name="kk3i">[1]POMOĆNI!$B$66</definedName>
    <definedName name="kk3p">[1]POMOĆNI!$B$60</definedName>
    <definedName name="kk3v">[1]POMOĆNI!$L$59</definedName>
    <definedName name="kk4i">[1]POMOĆNI!$B$67</definedName>
    <definedName name="kk4p">[1]POMOĆNI!$B$61</definedName>
    <definedName name="kk4v">[1]POMOĆNI!$L$60</definedName>
    <definedName name="kk5i">[1]POMOĆNI!$B$68</definedName>
    <definedName name="kk5p">[1]POMOĆNI!$B$62</definedName>
    <definedName name="kk5v">[1]POMOĆNI!$L$61</definedName>
    <definedName name="kk6i">[1]POMOĆNI!$B$69</definedName>
    <definedName name="kk6p">[1]POMOĆNI!$B$63</definedName>
    <definedName name="kk6v">[1]POMOĆNI!$L$62</definedName>
    <definedName name="Kolnik_16.3.">'[2]16. Prometnice'!$G$277</definedName>
    <definedName name="krov" localSheetId="0">[1]POMOĆNI!$B$56:$B$69</definedName>
    <definedName name="krov" localSheetId="2">#REF!</definedName>
    <definedName name="krov" localSheetId="3">#REF!</definedName>
    <definedName name="krov">#REF!</definedName>
    <definedName name="krov_1">[1]POMOĆNI!$L$56:$L$62</definedName>
    <definedName name="krov_2">[1]POMOĆNI!$B$76:$B$77</definedName>
    <definedName name="mantr" localSheetId="0">#REF!</definedName>
    <definedName name="mantr" localSheetId="2">#REF!</definedName>
    <definedName name="mantr" localSheetId="3">#REF!</definedName>
    <definedName name="mantr">#REF!</definedName>
    <definedName name="mantr4" localSheetId="0">#REF!</definedName>
    <definedName name="mantr4" localSheetId="2">#REF!</definedName>
    <definedName name="mantr4" localSheetId="3">#REF!</definedName>
    <definedName name="mantr4">#REF!</definedName>
    <definedName name="matost" localSheetId="0">#REF!</definedName>
    <definedName name="matost" localSheetId="2">#REF!</definedName>
    <definedName name="matost" localSheetId="3">#REF!</definedName>
    <definedName name="matost">#REF!</definedName>
    <definedName name="mtt" localSheetId="2">#REF!</definedName>
    <definedName name="mtt">#REF!</definedName>
    <definedName name="MTT0" localSheetId="2">#REF!</definedName>
    <definedName name="MTT0">#REF!</definedName>
    <definedName name="MTTK" localSheetId="2">#REF!</definedName>
    <definedName name="MTTK">#REF!</definedName>
    <definedName name="MTTK1" localSheetId="2">#REF!</definedName>
    <definedName name="MTTK1">#REF!</definedName>
    <definedName name="mtto" localSheetId="2">#REF!</definedName>
    <definedName name="mtto">#REF!</definedName>
    <definedName name="mtto10" localSheetId="2">#REF!</definedName>
    <definedName name="mtto10">#REF!</definedName>
    <definedName name="mtto11" localSheetId="2">#REF!</definedName>
    <definedName name="mtto11">#REF!</definedName>
    <definedName name="mtto3" localSheetId="2">#REF!</definedName>
    <definedName name="mtto3">#REF!</definedName>
    <definedName name="mtto4" localSheetId="2">#REF!</definedName>
    <definedName name="mtto4">#REF!</definedName>
    <definedName name="mttorm" localSheetId="2">#REF!</definedName>
    <definedName name="mttorm">#REF!</definedName>
    <definedName name="mttpr" localSheetId="2">#REF!</definedName>
    <definedName name="mttpr">#REF!</definedName>
    <definedName name="MTTR" localSheetId="2">#REF!</definedName>
    <definedName name="MTTR">#REF!</definedName>
    <definedName name="nafak11" localSheetId="2">#REF!</definedName>
    <definedName name="nafak11">#REF!</definedName>
    <definedName name="ns" localSheetId="2">#REF!</definedName>
    <definedName name="ns">#REF!</definedName>
    <definedName name="ns4o" localSheetId="2">#REF!</definedName>
    <definedName name="ns4o">#REF!</definedName>
    <definedName name="nsfak10" localSheetId="2">#REF!</definedName>
    <definedName name="nsfak10">#REF!</definedName>
    <definedName name="nsfak12" localSheetId="2">#REF!</definedName>
    <definedName name="nsfak12">#REF!</definedName>
    <definedName name="nsfak3" localSheetId="2">#REF!</definedName>
    <definedName name="nsfak3">#REF!</definedName>
    <definedName name="nsfak5" localSheetId="2">#REF!</definedName>
    <definedName name="nsfak5">#REF!</definedName>
    <definedName name="nsfak6" localSheetId="2">#REF!</definedName>
    <definedName name="nsfak6">#REF!</definedName>
    <definedName name="nsfak7" localSheetId="2">#REF!</definedName>
    <definedName name="nsfak7">#REF!</definedName>
    <definedName name="nsfak8" localSheetId="2">#REF!</definedName>
    <definedName name="nsfak8">#REF!</definedName>
    <definedName name="nsfak9" localSheetId="2">#REF!</definedName>
    <definedName name="nsfak9">#REF!</definedName>
    <definedName name="nsormari" localSheetId="2">#REF!</definedName>
    <definedName name="nsormari">#REF!</definedName>
    <definedName name="Odvod_16.4.">'[2]16. Prometnice'!$G$329</definedName>
    <definedName name="opr" localSheetId="0">#REF!</definedName>
    <definedName name="opr" localSheetId="2">#REF!</definedName>
    <definedName name="opr" localSheetId="3">#REF!</definedName>
    <definedName name="opr">#REF!</definedName>
    <definedName name="oprema" localSheetId="0">#REF!</definedName>
    <definedName name="oprema" localSheetId="2">#REF!</definedName>
    <definedName name="oprema" localSheetId="3">#REF!</definedName>
    <definedName name="oprema">#REF!</definedName>
    <definedName name="orm" localSheetId="0">#REF!</definedName>
    <definedName name="orm" localSheetId="2">#REF!</definedName>
    <definedName name="orm" localSheetId="3">#REF!</definedName>
    <definedName name="orm">#REF!</definedName>
    <definedName name="ormari" localSheetId="2">#REF!</definedName>
    <definedName name="ormari">#REF!</definedName>
    <definedName name="ost" localSheetId="2">#REF!</definedName>
    <definedName name="ost">#REF!</definedName>
    <definedName name="ostalo" localSheetId="2">#REF!</definedName>
    <definedName name="ostalo">#REF!</definedName>
    <definedName name="poc_zbroja" localSheetId="2">#REF!</definedName>
    <definedName name="poc_zbroja">#REF!</definedName>
    <definedName name="_xlnm.Print_Area" localSheetId="0">NASLOVNICA!$A$1:$F$86</definedName>
    <definedName name="_xlnm.Print_Area" localSheetId="2">'Prometnice i uređenje okoliša'!$A$1:$F$266</definedName>
    <definedName name="_xlnm.Print_Area" localSheetId="1">REKAPITULACIJA!$A$1:$F$27</definedName>
    <definedName name="_xlnm.Print_Area" localSheetId="3">VIK!$A$1:$F$238</definedName>
    <definedName name="POPUST">[3]FAKTORI!$B$2</definedName>
    <definedName name="prekidači" localSheetId="0">#REF!</definedName>
    <definedName name="prekidači" localSheetId="2">#REF!</definedName>
    <definedName name="prekidači" localSheetId="3">#REF!</definedName>
    <definedName name="prekidači">#REF!</definedName>
    <definedName name="Pripr_16.1.">'[2]16. Prometnice'!$G$66</definedName>
    <definedName name="prova" localSheetId="2">#REF!</definedName>
    <definedName name="prova" localSheetId="3">#REF!</definedName>
    <definedName name="prova">#REF!</definedName>
    <definedName name="rabpr10" localSheetId="0">#REF!</definedName>
    <definedName name="rabpr10" localSheetId="2">#REF!</definedName>
    <definedName name="rabpr10" localSheetId="3">#REF!</definedName>
    <definedName name="rabpr10">#REF!</definedName>
    <definedName name="rabpr11" localSheetId="0">#REF!</definedName>
    <definedName name="rabpr11" localSheetId="2">#REF!</definedName>
    <definedName name="rabpr11" localSheetId="3">#REF!</definedName>
    <definedName name="rabpr11">#REF!</definedName>
    <definedName name="rabpr12" localSheetId="0">#REF!</definedName>
    <definedName name="rabpr12" localSheetId="2">#REF!</definedName>
    <definedName name="rabpr12" localSheetId="3">#REF!</definedName>
    <definedName name="rabpr12">#REF!</definedName>
    <definedName name="rabpr2" localSheetId="2">#REF!</definedName>
    <definedName name="rabpr2">#REF!</definedName>
    <definedName name="rabpr3" localSheetId="2">#REF!</definedName>
    <definedName name="rabpr3">#REF!</definedName>
    <definedName name="rabpr4" localSheetId="2">#REF!</definedName>
    <definedName name="rabpr4">#REF!</definedName>
    <definedName name="rabpr5" localSheetId="2">#REF!</definedName>
    <definedName name="rabpr5">#REF!</definedName>
    <definedName name="rabpr6" localSheetId="2">#REF!</definedName>
    <definedName name="rabpr6">#REF!</definedName>
    <definedName name="rabpr7" localSheetId="2">#REF!</definedName>
    <definedName name="rabpr7">#REF!</definedName>
    <definedName name="rabpr8" localSheetId="2">#REF!</definedName>
    <definedName name="rabpr8">#REF!</definedName>
    <definedName name="rabprek" localSheetId="2">#REF!</definedName>
    <definedName name="rabprek">#REF!</definedName>
    <definedName name="rasv07" localSheetId="2">#REF!</definedName>
    <definedName name="rasv07">#REF!</definedName>
    <definedName name="rasvj" localSheetId="2">#REF!</definedName>
    <definedName name="rasvj">#REF!</definedName>
    <definedName name="rasvjeta" localSheetId="2">#REF!</definedName>
    <definedName name="rasvjeta">#REF!</definedName>
    <definedName name="REALIZACIJA_1997">'[4]Osn-Pod'!$E$5</definedName>
    <definedName name="rk_1">[1]POMOĆNI!$B$77</definedName>
    <definedName name="rk1v">[1]POMOĆNI!$L$56</definedName>
    <definedName name="rkh">[1]POMOĆNI!$B$56</definedName>
    <definedName name="rkv">[1]POMOĆNI!$B$57</definedName>
    <definedName name="RR" localSheetId="2">#REF!</definedName>
    <definedName name="RR" localSheetId="3">#REF!</definedName>
    <definedName name="RR">#REF!</definedName>
    <definedName name="Sign_16.5.">'[2]16. Prometnice'!$G$408</definedName>
    <definedName name="VODA" localSheetId="2">#REF!</definedName>
    <definedName name="VODA" localSheetId="3">#REF!</definedName>
    <definedName name="VODA">#REF!</definedName>
    <definedName name="Zem_16.2.">'[2]16. Prometnice'!$G$130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2" i="19" l="1"/>
  <c r="F80" i="19"/>
  <c r="F81" i="19"/>
  <c r="F82" i="19"/>
  <c r="F83" i="19"/>
  <c r="F84" i="19"/>
  <c r="F85" i="19"/>
  <c r="F86" i="19"/>
  <c r="F87" i="19"/>
  <c r="F88" i="19"/>
  <c r="F89" i="19"/>
  <c r="F90" i="19"/>
  <c r="F91" i="19"/>
  <c r="F92" i="19"/>
  <c r="F93" i="19"/>
  <c r="F94" i="19"/>
  <c r="F95" i="19"/>
  <c r="F96" i="19"/>
  <c r="F97" i="19"/>
  <c r="F98" i="19"/>
  <c r="F99" i="19"/>
  <c r="F100" i="19"/>
  <c r="F101" i="19"/>
  <c r="F102" i="19"/>
  <c r="F103" i="19"/>
  <c r="F104" i="19"/>
  <c r="F105" i="19"/>
  <c r="F106" i="19"/>
  <c r="F107" i="19"/>
  <c r="F108" i="19"/>
  <c r="F109" i="19"/>
  <c r="F110" i="19"/>
  <c r="F111" i="19"/>
  <c r="F245" i="20" l="1"/>
  <c r="E259" i="20"/>
  <c r="E261" i="20" s="1"/>
  <c r="E12" i="4" s="1"/>
  <c r="F243" i="20"/>
  <c r="F242" i="20"/>
  <c r="F239" i="20"/>
  <c r="F233" i="20"/>
  <c r="F234" i="20"/>
  <c r="F235" i="20"/>
  <c r="F236" i="20"/>
  <c r="F237" i="20"/>
  <c r="F238" i="20"/>
  <c r="F232" i="20"/>
  <c r="F229" i="20"/>
  <c r="F226" i="20"/>
  <c r="F227" i="20"/>
  <c r="F228" i="20"/>
  <c r="F225" i="20"/>
  <c r="F222" i="20"/>
  <c r="F224" i="20"/>
  <c r="F223" i="20"/>
  <c r="F175" i="20"/>
  <c r="F176" i="20"/>
  <c r="F174" i="20"/>
  <c r="F173" i="20"/>
  <c r="F172" i="20"/>
  <c r="F171" i="20"/>
  <c r="F170" i="20"/>
  <c r="F169" i="20"/>
  <c r="F168" i="20"/>
  <c r="F164" i="20"/>
  <c r="F167" i="20"/>
  <c r="F166" i="20"/>
  <c r="F165" i="20"/>
  <c r="F205" i="20" l="1"/>
  <c r="F204" i="20"/>
  <c r="F203" i="20"/>
  <c r="F63" i="20" l="1"/>
  <c r="F204" i="19" l="1"/>
  <c r="F200" i="19"/>
  <c r="F197" i="19"/>
  <c r="F140" i="19"/>
  <c r="F182" i="19" l="1"/>
  <c r="F215" i="20"/>
  <c r="F213" i="20"/>
  <c r="F211" i="20"/>
  <c r="F210" i="20"/>
  <c r="F207" i="20"/>
  <c r="F202" i="20"/>
  <c r="F201" i="20"/>
  <c r="F200" i="20"/>
  <c r="F199" i="20"/>
  <c r="F191" i="20"/>
  <c r="F189" i="20"/>
  <c r="F187" i="20"/>
  <c r="F185" i="20"/>
  <c r="F183" i="20"/>
  <c r="F160" i="20"/>
  <c r="F158" i="20"/>
  <c r="F156" i="20"/>
  <c r="F149" i="20"/>
  <c r="F148" i="20"/>
  <c r="F145" i="20"/>
  <c r="F138" i="20"/>
  <c r="F136" i="20"/>
  <c r="F134" i="20"/>
  <c r="F132" i="20"/>
  <c r="F131" i="20"/>
  <c r="F130" i="20"/>
  <c r="F129" i="20"/>
  <c r="F127" i="20"/>
  <c r="F126" i="20"/>
  <c r="F125" i="20"/>
  <c r="F124" i="20"/>
  <c r="F120" i="20"/>
  <c r="F113" i="20"/>
  <c r="F111" i="20"/>
  <c r="F109" i="20"/>
  <c r="F107" i="20"/>
  <c r="F105" i="20"/>
  <c r="F104" i="20"/>
  <c r="F101" i="20"/>
  <c r="F99" i="20"/>
  <c r="F98" i="20"/>
  <c r="F95" i="20"/>
  <c r="F94" i="20"/>
  <c r="F91" i="20"/>
  <c r="F89" i="20"/>
  <c r="F87" i="20"/>
  <c r="F85" i="20"/>
  <c r="F83" i="20"/>
  <c r="F81" i="20"/>
  <c r="F80" i="20"/>
  <c r="F79" i="20"/>
  <c r="F78" i="20"/>
  <c r="F75" i="20"/>
  <c r="F74" i="20"/>
  <c r="F71" i="20"/>
  <c r="F70" i="20"/>
  <c r="F69" i="20"/>
  <c r="F65" i="20"/>
  <c r="F61" i="20"/>
  <c r="F156" i="19"/>
  <c r="F167" i="19"/>
  <c r="F213" i="19"/>
  <c r="F210" i="19"/>
  <c r="F209" i="19"/>
  <c r="F185" i="19"/>
  <c r="F177" i="19"/>
  <c r="F171" i="19"/>
  <c r="F166" i="19"/>
  <c r="F138" i="19"/>
  <c r="F133" i="19"/>
  <c r="F130" i="19"/>
  <c r="F115" i="19"/>
  <c r="F79" i="19"/>
  <c r="F74" i="19"/>
  <c r="F73" i="19"/>
  <c r="F70" i="19"/>
  <c r="F69" i="19"/>
  <c r="F66" i="19"/>
  <c r="F63" i="19"/>
  <c r="F217" i="20" l="1"/>
  <c r="E258" i="20" s="1"/>
  <c r="F140" i="20"/>
  <c r="E254" i="20" s="1"/>
  <c r="F151" i="20"/>
  <c r="E255" i="20" s="1"/>
  <c r="F193" i="20"/>
  <c r="E257" i="20" s="1"/>
  <c r="F178" i="20"/>
  <c r="E256" i="20" s="1"/>
  <c r="F115" i="20"/>
  <c r="E253" i="20" s="1"/>
  <c r="F187" i="19"/>
  <c r="F226" i="19" s="1"/>
  <c r="F117" i="19"/>
  <c r="F223" i="19" s="1"/>
  <c r="F194" i="19"/>
  <c r="F215" i="19" s="1"/>
  <c r="F227" i="19" s="1"/>
  <c r="F190" i="19"/>
  <c r="F151" i="19"/>
  <c r="F150" i="19"/>
  <c r="F148" i="19"/>
  <c r="F145" i="19"/>
  <c r="F141" i="19"/>
  <c r="H137" i="19"/>
  <c r="H136" i="19"/>
  <c r="H133" i="19"/>
  <c r="H130" i="19"/>
  <c r="H127" i="19"/>
  <c r="F127" i="19"/>
  <c r="H126" i="19"/>
  <c r="F126" i="19"/>
  <c r="F142" i="19" l="1"/>
  <c r="F224" i="19" s="1"/>
  <c r="F158" i="19"/>
  <c r="F225" i="19" s="1"/>
  <c r="I136" i="19"/>
  <c r="E229" i="19" l="1"/>
  <c r="E14" i="4" s="1"/>
  <c r="E17" i="4" s="1"/>
  <c r="E19" i="4" l="1"/>
  <c r="E22" i="4" s="1"/>
</calcChain>
</file>

<file path=xl/sharedStrings.xml><?xml version="1.0" encoding="utf-8"?>
<sst xmlns="http://schemas.openxmlformats.org/spreadsheetml/2006/main" count="575" uniqueCount="326">
  <si>
    <t>OPIS</t>
  </si>
  <si>
    <t>m'</t>
  </si>
  <si>
    <t>kom</t>
  </si>
  <si>
    <t>2.1.</t>
  </si>
  <si>
    <t>3.</t>
  </si>
  <si>
    <t>3.1.</t>
  </si>
  <si>
    <t>4.1.</t>
  </si>
  <si>
    <t>5.1.</t>
  </si>
  <si>
    <t>6.2.</t>
  </si>
  <si>
    <t>1.7.</t>
  </si>
  <si>
    <t>Bjelovar</t>
  </si>
  <si>
    <t xml:space="preserve">SVEUKUPNA REKAPITULACIJA </t>
  </si>
  <si>
    <t>1.</t>
  </si>
  <si>
    <t>2.</t>
  </si>
  <si>
    <t>4.</t>
  </si>
  <si>
    <t>5.</t>
  </si>
  <si>
    <t>6.</t>
  </si>
  <si>
    <t>SVEUKUPNO:</t>
  </si>
  <si>
    <r>
      <t>m</t>
    </r>
    <r>
      <rPr>
        <vertAlign val="superscript"/>
        <sz val="11"/>
        <rFont val="Arial Narrow"/>
        <family val="2"/>
        <charset val="238"/>
      </rPr>
      <t>2</t>
    </r>
  </si>
  <si>
    <t>MONTAŽERSKI RADOVI</t>
  </si>
  <si>
    <t xml:space="preserve">REKAPITULACIJA </t>
  </si>
  <si>
    <t>UKUPNO:</t>
  </si>
  <si>
    <t>RED.BR.</t>
  </si>
  <si>
    <t>KOLIČINA</t>
  </si>
  <si>
    <t>JED. CIJENA</t>
  </si>
  <si>
    <t>UKUPNA CIJENA</t>
  </si>
  <si>
    <t>JED. MJ.</t>
  </si>
  <si>
    <r>
      <t>m</t>
    </r>
    <r>
      <rPr>
        <vertAlign val="superscript"/>
        <sz val="11"/>
        <rFont val="Arial Narrow"/>
        <family val="2"/>
      </rPr>
      <t>2</t>
    </r>
  </si>
  <si>
    <r>
      <t>m</t>
    </r>
    <r>
      <rPr>
        <vertAlign val="superscript"/>
        <sz val="11"/>
        <rFont val="Arial Narrow"/>
        <family val="2"/>
        <charset val="238"/>
      </rPr>
      <t>3</t>
    </r>
  </si>
  <si>
    <t xml:space="preserve">  - beton</t>
  </si>
  <si>
    <t>BETONSKI RADOVI</t>
  </si>
  <si>
    <t>3.2.</t>
  </si>
  <si>
    <t>4.4.</t>
  </si>
  <si>
    <t>ZEMLJANI RADOVI</t>
  </si>
  <si>
    <t>2.3.</t>
  </si>
  <si>
    <t>2.2.</t>
  </si>
  <si>
    <t>h</t>
  </si>
  <si>
    <t>1.1.</t>
  </si>
  <si>
    <t>1.2.</t>
  </si>
  <si>
    <t>1.3.</t>
  </si>
  <si>
    <t>1.4.</t>
  </si>
  <si>
    <t>1.5.</t>
  </si>
  <si>
    <t>1.6.</t>
  </si>
  <si>
    <t>2.4.</t>
  </si>
  <si>
    <t>2.5.</t>
  </si>
  <si>
    <t>4.3.</t>
  </si>
  <si>
    <t>5.3.</t>
  </si>
  <si>
    <t>5.5.</t>
  </si>
  <si>
    <t>1.8.</t>
  </si>
  <si>
    <t>1.9.</t>
  </si>
  <si>
    <t>1.10.</t>
  </si>
  <si>
    <t>1.11.</t>
  </si>
  <si>
    <t>1.12.</t>
  </si>
  <si>
    <t>1.13.</t>
  </si>
  <si>
    <t>1.14.</t>
  </si>
  <si>
    <t>1.15.</t>
  </si>
  <si>
    <t>1.16.</t>
  </si>
  <si>
    <t>1.17.</t>
  </si>
  <si>
    <t>4.2.</t>
  </si>
  <si>
    <t>5.2.</t>
  </si>
  <si>
    <t>5.4.</t>
  </si>
  <si>
    <t>6.1.</t>
  </si>
  <si>
    <t>6.3.</t>
  </si>
  <si>
    <t>6.4.</t>
  </si>
  <si>
    <t>6.5.</t>
  </si>
  <si>
    <t>2.6.</t>
  </si>
  <si>
    <t>PROMETNICE I UREĐENJE OKOLIŠA</t>
  </si>
  <si>
    <t>PRIPREMNI RADOVI</t>
  </si>
  <si>
    <t>PDV (25%):</t>
  </si>
  <si>
    <t>kpl</t>
  </si>
  <si>
    <t xml:space="preserve">  - asfalt</t>
  </si>
  <si>
    <t>MONTAŽNI RADOVI</t>
  </si>
  <si>
    <t>ASFALTERSKI RADOVI</t>
  </si>
  <si>
    <t>ZAVRŠNI RADOVI</t>
  </si>
  <si>
    <t>Lociranje i označavanje komunalnih instalacija i priključaka od strane vlasnika instalacija postojećih instalacija u zoni trase rekonstrukcije koje se izmještaju, zamjenjuju te koje mogu biti ugrožene. Lociranje komunalnih instalacija obavlja komunalno poduzeće, vlasnik instalacija. Izvođač radova dužan je zatražiti ponudu od komunalnog poduzeća za lokaciju komunalnih instalacija. Kao dokaz o izvršenom lociranju instalacija dostaviti račun vlasnika instalacija (na uvid). Obračun po kompletu.</t>
  </si>
  <si>
    <t xml:space="preserve">  - PLIN</t>
  </si>
  <si>
    <t xml:space="preserve">  - HEP</t>
  </si>
  <si>
    <t xml:space="preserve">  - VODA</t>
  </si>
  <si>
    <t xml:space="preserve">  - T-COM</t>
  </si>
  <si>
    <t>Ručni iskop i zatrpavanje probnih poprečnih presjeka (probni šlic) radi detekcije i utvrđivanja položaja i dubine podzemnih instalacija. Širina probnog šlica je 0,50 m, proječna dubina 1,2 m, a duljina 1,5 m. Probne šliceve iskopati u dijelovima trase za koje se predpostavlja da postoje podzemne instalacije, a minimalno na svakih cca 50 m, u dijelovima trase za koje se zna da postoje podzemne instalacije. Konačan broj i položaj šliceva utvrdit će nadzorni inženjer nakon detekcije postojećih instalacija. Obračun po komadu kompletno izvedenih probnih rovova.</t>
  </si>
  <si>
    <t xml:space="preserve">  - kompresorska vibro - bušilica</t>
  </si>
  <si>
    <t xml:space="preserve">  - hidraulički nabijač - "pick hammer"</t>
  </si>
  <si>
    <t>Vađenje i uklanjanje postojeće prometne signalizacije zajedno sa vlastitim temeljem, utovar, odvoz i deponiranje na udaljeni za to predviđeni deponij. Obračun po komadu.</t>
  </si>
  <si>
    <t>Uređenje i opremanje gradilišta. Stavka obuhvaća dovoz, postavljanje u pogonsko stanje, korištenje, demontiranje i odvoz svih privremenih objekata za radnike i alat, uređaja, postrojenja, oplata, ukrućenja,  građ. strojeva i transportnih sredstava koja će se koristiti na gradilištu u ugovorenom roku za izvođenje radova na izgradnji kružnog toka i rekonstrukciji Trga Prodavić. Ova stavka obuhvaća i dovoz na gradilište te pravilno skladištenje sveg potrebnog montažerskog materijala koji će se koristiti kod izgradnje te saniranje svih površina koje su služile za privremeno deponiranje rastresitog materijala. Stavka obuhvaća i trošak pripreme građenja, odnosno izrade projekta organizacije građenja (terminski planovi građenja u obliku gantograma, razrada tehnologije građenja,...). Stavka obuhvaća i sve režijske troškove gradilišta, te troškove najma prostora za skladištenje materijala. Stavka se obračunava po kompletno uređenom i opremljenom gradilištu.</t>
  </si>
  <si>
    <t xml:space="preserve">Strojno i ručno razbijanje i vađenje postojećih cestovnih i parkovnih rubnjaka sa utovarom i odvozom na deponij. Stavka uključuje razbijanje i vađenje rubnjaka komplet sa podložnim betonom, utovar, odvoz i istovar na deponij građevnog materijala na udaljenost do 10 km, a koju osigurava izvođač, te trošak deponiranja. Rad se obračunava po m' stvarno izvedene stavke.
</t>
  </si>
  <si>
    <t xml:space="preserve">  - uređenje i čišćenje gradilišta</t>
  </si>
  <si>
    <t xml:space="preserve">  - sijanje trave</t>
  </si>
  <si>
    <t>Uređenje i čišćenje gradilišta dovođenjem gradilišta u prvobitno stanje, te uređenje zelenih površina zasijavanjem trave. U stavku uključiti nabavu, dovoz i sijanje travnate smjese 40g/m, uz zagrabljivanje i valjanje nakon sjetve te jednokratno zaljevanje vodom. U cijenu stavke uključiti sav potreban rad i materijal. Rad se obračunava po m².</t>
  </si>
  <si>
    <t xml:space="preserve">  - C 25/30</t>
  </si>
  <si>
    <t xml:space="preserve">  - C 16/20</t>
  </si>
  <si>
    <t xml:space="preserve">Dobava, dovoz na gradilište, transport unutar gradilišta, višekratno korištenje i odvoz sa gradilišta čelične pločevine, površine 10 m², za postavljanje iznad privremeno nezatrpanog rova, a koja će omogućiti nesmetano odvijanje prometa vozilima po njoj. Rad se obračunava po kompletu transportirane i postavljene čelične pločevine. </t>
  </si>
  <si>
    <t xml:space="preserve">Rušenje i uklanjanje drveća, čupanje i iskop korijenja i panjeva, te uklanjanje živice. Stavka obuhvaća uklanjanje živice, drveća i panjeva s odsijecanjem grana na dužine pogodne za prijevoz, čišćenje i uklanjanje sveg nepotrebnog materijala ostalog nakon izvedenih radova, te utovar, odvoz i istovar na deponij udaljenosti do 10 km. U cijenu stavke uključiti i osiguranje prometa, osiguranje objekata u neposrednoj blizini kao i nadzemnu i podzemnu infrastrukturu prilikom izvođenja radova na uklanjanju drveća.
</t>
  </si>
  <si>
    <t xml:space="preserve">  - živica</t>
  </si>
  <si>
    <t xml:space="preserve">  - drveće promjera 10 - 30 cm</t>
  </si>
  <si>
    <t xml:space="preserve">  - nogostup</t>
  </si>
  <si>
    <r>
      <t>Saniranje postojećeg cestovnog jarka zatrpavanjem materijalom iz iskopa uz sabijanje. Zatrpavanje se vrši do projektom predviđene visine posteljice prometnice ili nogostupa. Zbijenost posteljice mora iznositi min. 30 kN/m</t>
    </r>
    <r>
      <rPr>
        <vertAlign val="superscript"/>
        <sz val="11"/>
        <rFont val="Arial Narrow"/>
        <family val="2"/>
        <charset val="238"/>
      </rPr>
      <t>2</t>
    </r>
    <r>
      <rPr>
        <sz val="11"/>
        <rFont val="Arial Narrow"/>
        <family val="2"/>
        <charset val="238"/>
      </rPr>
      <t>. Predviđa se prosječna količina od 0,60 m</t>
    </r>
    <r>
      <rPr>
        <vertAlign val="superscript"/>
        <sz val="11"/>
        <rFont val="Arial Narrow"/>
        <family val="2"/>
        <charset val="238"/>
      </rPr>
      <t>3</t>
    </r>
    <r>
      <rPr>
        <sz val="11"/>
        <rFont val="Arial Narrow"/>
        <family val="2"/>
        <charset val="238"/>
      </rPr>
      <t>/m potrebnog materijala za zatrpavanje postojećeg cestovnog jarka. Zatrpavanje vršiti  uz prethodno odobrenje nadzornog inženjera. U cijenu je uključen sav rad, strojevi i materijal.</t>
    </r>
  </si>
  <si>
    <t>Nabava, doprema i ugradnja betonskih cestovnih rubnjaka dimenzija 15x20x100 cm prema normi HRN EN 1340:2004, ili jednakovrijedno, na prethodno izvedenu podlogu od betona klase C 20/25. Postavljene rubnjake je potrebno fugirati. U stavku je uključena izrada podložnog betona, te sav potreban rad i materijal za potpuno dovršenje rada. Obračun po m' postavljenih rubnjaka.</t>
  </si>
  <si>
    <t>Nabava, doprema i ugradnja betonskih parkovnih rubnjaka dimenzija 8x20x100 cm prema normi HRN EN 1340:2004, ili jednakovrijedno, na prethodno izvedenu podlogu od betona klase C 20/25. Postavljene rubnjake je potrebno fugirati. U stavku je uključena izrada podložnog betona, te sav potreban rad i materijal za potpuno dovršenje rada. Obračun po m' postavljenih rubnjaka.</t>
  </si>
  <si>
    <t>Deniveliranje postojećih revizionih okana na visinu terena novoizvedene prometne površine. U cijenu stavke uključiti štemanje betona oko poklopca, demontažu i ponovnu montažu poklopca okna na novu kotu i betoniranje istog, te zatrpavanje i nabijanje materijala oko poklopaca. U stavku je uključen sav potreban rad, strojevi i materijal. Obračun po komadu deniveliranog revizionog okna.</t>
  </si>
  <si>
    <t>NAPOMENA: Postojeće znakove je potrebno deponirati na mjesto koje odredi Investitor te je iste potrebno vratiti nakon završetka radova (obračunato u zasebnoj stavci).</t>
  </si>
  <si>
    <t>Nabava, doprema i ugradnja (strojno razastiranje, fino planiranje i zbijanje do traženog modula stišljivosti ili stupnja zbijenosti na uređenu i preuzetu podlogu) tucanika granulacije 0/63 mm za izradu nosivog sloja prometnice i kružnog toka debljine 50 cm, kolnih prilaza u sloju debljine 40 cm, i nogostupa u sloju debljine 30 cm, kakvoće i granulometrije prema zahtjevima projekta i OTU. Tucanik nanositi u slojevima i dobro uvaljati da se dobije nosivost 80 MN/m² za prometne površine i 60 MN/m² za pješačke površine, a gornja površina mora biti ravna (planiranje na točnost ± 1 cm), u projektiranom padu i kompaktna. Rad se obračunava po m³ izvedenog nosivog sloja.</t>
  </si>
  <si>
    <t>Nabava, doprema i izvedba bitumeniziranog nosivog asfaltnog sloja AC 22 base (50/70),  d=7 cm. Sloj se nanosi na prethodno pripremljenu šljunčanu ili kamenu podlogu d=50 cm, zbijenosti prema projektu. U cijenu uključiti nabavu, dopremu i ugradnju bitumeniziranog sloja. Rad se obračunava u  m² izrađenog asfaltnog sloja.</t>
  </si>
  <si>
    <t>Nabava, doprema i izvedba bitumeniziranog nosivo-habajućeg asfaltnog sloja AC 16 surf (50/70),  d=6 cm, na mjestima nogostupa i  kolnih ulaza. Sloj se nanosi na prethodno pripremljenu šljunčanu ili kamenu podlogu debljine d=30 cm na mjestima nogostupa i debljine d=40 cm na mjestima kolnih ulaza, zbijenosti prema projektu. U cijenu uključiti nabavu, dopremu i ugradnju bitumeniziranog sloja. Rad se obračunava u  m² izrađenog asfaltnog sloja.</t>
  </si>
  <si>
    <t>Troškovi ispitivanja materijala, uzimanje uzoraka, laboratorijska obrada sa izdavanjem atesta, te ispitivanja svih ugrađenih slojeva. Stavka uključuje ispitivanje modula stišljivosti Ms svih slojeva (nasipa i posteljice, tamponskog sloja...), davanje recepture i dokaznog radnog sastava za asfaltne slojeve. U cijenu stavke uključiti kompletan materijal (atesti za sve ugrađene materijale i elemente, izvještaj o tekućim i kontrolnim ispitivanjima) kao dokaz kvalitete izvedenih radova i ugrađenog materijala. Rad se obračunava po kompletno izvedenom ispitivanju.</t>
  </si>
  <si>
    <t>Rezanje postojećeg asfalta i betona u pravcu, rotacionom pilom na svim mjestima kojima je potrebno kod lociranja instalacija, uklanjanja postojećeg asfalta, uklanjanja kolnih ulaza i dr. Prosječna dubina rezanja 10 cm. Rad se obračunava po m' stvarno izrezanog asfalta i betona.</t>
  </si>
  <si>
    <t xml:space="preserve">Izvedba zaštite komunalnih i ostalih priključaka ugradnjom zaštitnih PEHD cijevi. Cijevi imaju ulogu zaštite od mehaničkih oštećenja. Postavljaju se kao jedna radna cijev kroz koju prolazi kabel i druga rezervna cijev. Cijevi su profila Ø110 mm. Rad obuhvaća zaštitu komunalnih instalacija i ostalih priključaka na mjestu rekonstrukcije, kao što su zračni i podzemni vodovi električne energije, plinovodi, telefonski vodovi, toplovodi, vodovodi, kanalizacija prema situaciji i podacima vlasnika instalacija i drugo, a koji tijekom gradnje zbog primjerice prolaza teških i velikih vozila mogu biti ugrožene. Obračun po m' stvarno ugrađene zaštitne cijevi.  </t>
  </si>
  <si>
    <t>Nabava, doprema i izvedba bitumenskog međusloja za sljepljivanje asfaltnih slojeva između stare i nove kolničke konstrukcije, te između habajućeg i nosivog sloja kolničke konstrukcije. Sloj izrađen na bazi bitumenskih veziva treba poprskati bitumenskom emulzijom u količini od 0,15 do 0,35 kg/m², što ovisi o onečišćenosti i istrošenosti podloge. Podloga se umjesto bitumenskom emulzijom može prskati i vrućim bitumenom u količini od 0,1 do 0,2 kg/m2. Prije početka prskanja bitumenskom emulzijom, površina mora biti čista i suha. Potrebno je s površine odstraniti sve dijelove kojima je kakvoća ispod projektom zahtijevanih vrijednosti, sva labava i napukla zrna krupnog agregata. U cijenu su uračunati svi troškovi nabave materijala, prijevoz, oprema i sve ostalo što je potrebno za izvođenje radova. Rad se obračunava u  m² stvarno poprskane površine.</t>
  </si>
  <si>
    <t>Izrada uzdužnog i poprečnog spoja postojeće kolničke konstrukcije sa novom kolničkom konstrukcijom bitumenskom trakom za brtvljenje radnog spoja. U cijenu su uračunati svi troškovi nabave materijala, prijevoz, oprema i sve ostalo što je potrebno za izvođenje radova. Rad se obračunava po m' stvarno izvedenog spoja.</t>
  </si>
  <si>
    <t>Dobava i ugradnja podložnog betona klase C 16/20 za izvedbu povoznog dijela kružnog toka, debljine d = 5,00 cm, na prethodno pripremljenu podlogu od kamenog materijala. Stavka uključuje dobavu, prijevoz, ugradbu i njegu svježeg betona, te dobavu, sječenje, savijanje, vezivanje i postavu armaturne mreže Q 283 (min. preklop oka mreže 30 cm). U cijenu uključen sav potreban rad i materijal. Rad se obračunava u m³ ugrađenog i armiranog betona.</t>
  </si>
  <si>
    <t xml:space="preserve">  - kolni prilaz</t>
  </si>
  <si>
    <t xml:space="preserve">  - prometnica i kružni tok </t>
  </si>
  <si>
    <t xml:space="preserve">  - puna i isprekidana uzdužna crta</t>
  </si>
  <si>
    <t>Iscrtavanje horizontalne signalizacije. Linije se iscrtavaju u bijeloj boji, širine 15 cm. Oznake na kolniku ne smiju biti više od 6 mm iznad razine kolnika. U cijeni su sadržane i predradnje kao što je metenje površina i sitnog kamenja. Izvedbu horizontalne signalizacije bijelom bojom izvesti prema Pravilniku o prometnim znakovima, signalizaciji i opremi na cestama (NN 92/19) i OTU.</t>
  </si>
  <si>
    <t>Nabava, doprema i postavljanje prometnih znakova prema Pravilniku o prometnim znakovima, opremi i signalizaciji na cestama (NN 92/19) i važećim hrvatskim normama koje reguliraju to područje (HRN 12899-1, ili jednakovrijedno). U stavku ulazi i izrada, bojanje i učvršćivanje znakova i stupova, lijepljenje folije, iskop i betoniranje temelja te prijevoz kao što je opisano u OTU. U cijenu stavke uključiti sav potreban rad i materijal za izradu betonskog temelja i postavu prometnog znaka prema istom pravilniku. Rad se obračunava po komadu postavljenog prometnog znaka.</t>
  </si>
  <si>
    <t xml:space="preserve">Strojno skidanje površinskog sloja humusa dubine do 20 cm za potrebe izvođenja prometnice ("kofera"), kružnog toka, kolnih prilaza i pješačke staze, sa utovarom i odvozom na deponij. Rad mora biti obavljen u skladu s propisima, programom kontrole i osiguranja kakvoće (PKOK), projektom organizacije građenja (POG), zahtjevima nadzornog inženjera i OTU 2-01. Stavka obuhvaća iskop, utovar, prijevoz, istovar i razastiranje na deponij na udaljenosti do 10 km koji osigurava izvođač, te sav potreban rad ljudi i strojeva. Obračun u sraslom stanju. </t>
  </si>
  <si>
    <t>U jediničnoj cijeni stavke obuhvaćen je iskop, utovar, prijevoz, istovar i razastiranje na deponij na udaljenosti do 10 km, te planiranje dna i izrada posteljice. Ručni iskop kod eventualnih nailaska na instalacije uračunati u cijenu stavke. Obračun u m³ stvarno iskopanog materijala mjereno u sraslom stanju uz prosječnu cijenu bez obzira na stvarni udio ručnog i strojnog.</t>
  </si>
  <si>
    <t xml:space="preserve">Iskop se obavlja prema visinskim kotama iz projekta te propisanim nagibima kosina u trasi izvedbe proširenja kolničke konstrukcije ("kofera" širine 100 cm i dubine 50 cm), izvedbe kružnog toka srednje dubine iskopa do 50 cm, kolnih ulaza srednje dubine iskopa do 40 cm i pješačke staze srednje dubine iskopa do 30 cm. U cijenu stavke uključiti i planiranje dna iskopa s točnošću ± 2 cm prema projektiranoj niveleti, te strojnu izradu posteljice od miješanih materijala, ujednačene nosivosti, s grubim i finim planiranjem, eventualnom sanacijom pojedinih manjih površina slabijeg materijala i zbijanjem do tražene zbijenosti uz potrebno vlaženje ili sušenje. Zbijenost posteljice mora iznositi min. 30 MN/m². Materijal za nasipavanje okolnog terena mora odobriti nadzorni inžinjer upisom u građevinski dnevnik. </t>
  </si>
  <si>
    <t xml:space="preserve">Strojno razbijanje i uklanjanje postojećih slivnika sa utovarom i odvozom na deponij. U stavku je uključeno uklanjanje lijevano željezne rešetke, rezanje i razbijanje asfaltne površine, razbijanje i uklanjanje betonskih cijevi (slivnika) komplet sa betonskom oblogom i podložnim betonim, blindiranje kanalizacijskih cijevi, utovar, odvoz i istovar na deponij građevnog materijala na udaljenost do 10 km, a koju osigurava izvođač, te svi troškovi deponiranja. </t>
  </si>
  <si>
    <t>Strojno razbijanje pikamerom i ručno razbijanje sa pneumatskim čekićem manjih količina nepredviđenog betona na trasi projektirane  prometne površine koji nije uključen u predhodnim stavkama, uz odobrenje nadzornog inženjera. Obračun po efektivnom satu stvarno izvedenog rada.</t>
  </si>
  <si>
    <t>Strojno vađenje postojećih betonskih cijevi na cijevnom propustu (zemljanom kolnom ulazu), sa utovarom i odvozom na deponij. U cijenu stavke uračunati iskop zemljanog materijala i nadsloja cijevi, razbijanje i uklanjanje betonskih cijevi (propusta) koje se nalaze ispod kolnog ulaza komplet sa betonskim čeonim zidovima, uklanjanje kamenog materijala (tampona) i podložnog betona koji se nalazi ispod betonske cijevi, utovar, odvoz i istovar na deponij građevnog materijala na udaljenost do 10 km, a koju osigurava izvođač, te svi troškovi deponiranja. Obračun po m' uklonjenog kolnog propusta.</t>
  </si>
  <si>
    <t xml:space="preserve">Strojni iskop zemljanog materijala "C" kategorije za izvedbu prometnice ("kofera"), kružnog toka, kolnih prilaza i pješačke staze, sa utovarom i odvozom na deponij. Iskop se uglavnom predviđa strojno pomoću prikladne mehanizacije (bagera ili rovokopača), dok se ručno predviđa samo na mjestima gdje se iskop ne može izvršiti mehanizacijom (kolizija sa postojećim nadzemnim, podzemnim objektima i instalacijama vodovoda, TF-a, EE kablova, plinovoda i dr.). Manji dio iskopanog materijala se odlaže na privremenu deponiju i kasnije će služiti  za nasipavanje okolnog terena i travnatih površina. </t>
  </si>
  <si>
    <r>
      <t>Nasipavanje, valjanje i planiranje ravnih zelenih površina. Rad obuhvaća ugradnju ranije iskopanog zemljanog materijala do kote gotovog terena prema projektu.. Razastrti sloj je potrebno uvaljati laganim valjkom. U slučaju suhog i vrućeg vremena potrebno je vlažiti površine. Nasipavanje materijala iz iskopa vršiti uz prethodno odobrenje nadzornog inženjera. U cijenu je uključen sav rad, strojevi i materijal. Obračun po m</t>
    </r>
    <r>
      <rPr>
        <vertAlign val="superscript"/>
        <sz val="11"/>
        <rFont val="Arial Narrow"/>
        <family val="2"/>
      </rPr>
      <t>2</t>
    </r>
    <r>
      <rPr>
        <sz val="11"/>
        <rFont val="Arial Narrow"/>
        <family val="2"/>
      </rPr>
      <t xml:space="preserve"> uređene zelene površine.</t>
    </r>
  </si>
  <si>
    <t>B) VODOVOD I KANALIZACIJA</t>
  </si>
  <si>
    <t>m³</t>
  </si>
  <si>
    <t xml:space="preserve">UKUPNO: </t>
  </si>
  <si>
    <t xml:space="preserve">  B)  VODOVOD I KANALIZACIJA</t>
  </si>
  <si>
    <t>A) PROMETNICE I UREĐENJE OKOLIŠA</t>
  </si>
  <si>
    <t xml:space="preserve">  - prometnica</t>
  </si>
  <si>
    <t xml:space="preserve">  - mješovita kanalizacijska mreža</t>
  </si>
  <si>
    <t xml:space="preserve">  - rasvjetni stup sa instalacijama</t>
  </si>
  <si>
    <t xml:space="preserve">Iskolčenje trase prometne površine i svih instalacija koje su predmet projekta s pripadajućim objektima, te osiguranje osi i točaka trase kanala. Za iskolčenje pojedinih građevina izvođač geodetskih radova će od investitora preuzeti podatke o referentnim točkama: koordinate i visine točaka te njihovi položajni opisi. Iskolčenje se mora napraviti prema stvarnoj trasi, utvrđenoj probnim iskopima. Kod iskolčenja potrebno je geodetski snimiti i sve ostale instalacije u koridoru trase, otkrivene probnim iskopima. Iskolčenu trasu geodeta je dužan predati projektantu Izvedbenog projekta u .dwg formatu i stvarnim geokordinatama, za usklađivanje sa projektiranom trasom i obradu detalja križanja i paralelnog vođenja sa drugim instalacijama, (sve u sklopu Izvedbenog projekta).  </t>
  </si>
  <si>
    <t xml:space="preserve">OZNAČAVANJE KANALIZACIJSKIH KUĆNIH PRIKLJUČAKA </t>
  </si>
  <si>
    <t>Označavanje bojom na terenu pozicija kanalizacijskih kućnih priključaka koji se trebaju izvesti. Pozicije će zajednički odrediti predstavnici komunalnog poduzeća i nadzorni inženjer, a u zajedničkom obilasku trase s izvoditeljem označiti ih na terenu. Izvoditelj radova je dužan osigurati vodootpornu boju. Jedinična cijena stavke obuhvaća sve potrebne transporte, rad i materijal, opremu i pomoćna sredstva za kompletnu izvedbu.</t>
  </si>
  <si>
    <t xml:space="preserve">OZNAČAVANJE VODOVODNIH KUĆNIH PRIKLJUČAKA </t>
  </si>
  <si>
    <t>Rezanje postojećeg asfalta i betona u trasi kanalizacije na prometnim površinama, nogostupu, kolnim ulazima i nekim manjim nepredviđenim površinama u pravcu bez obzira na debljinu slojeva, širina rezanja sa svake strane je 15 cm šira od širine rova. U stavku uračunato je i eventualno ponovno zarezivanje asfalta neposredno prije asfaltiranja radi pravilne veze s novim slojem asfalta. Radove izvoditi prema Općim tehničkim uvjetima (HC_OTU 1-03).</t>
  </si>
  <si>
    <r>
      <t>Strojno i ručno razbijanje izrezanog asfalta u prosječnom sloju do 6 cm i betona u prosječnom sloju do 10 cm, sa utovarom i odvozom na deponij. Stavka uključuje razbijanje izrezanog asfalta i betona u trasi kanalizacije na prometnim površinama, nogostupu, kolnim ulazima i nekim manjim nepredviđenim površinama, uklanjanje asfalta i betona, utovar, odvoz i istovar na deponij građevnog materijala na udaljenost do 10 km, a koju osigurava Investitor. Zbrinavanje prema Pravilniku o građevnom otpadu i otpadu koji sadrži azbest (NN 69/16). Rad se obračunava po m</t>
    </r>
    <r>
      <rPr>
        <vertAlign val="superscript"/>
        <sz val="11"/>
        <rFont val="Arial Narrow"/>
        <family val="2"/>
        <charset val="238"/>
      </rPr>
      <t>3</t>
    </r>
    <r>
      <rPr>
        <sz val="11"/>
        <rFont val="Arial Narrow"/>
        <family val="2"/>
        <charset val="238"/>
      </rPr>
      <t xml:space="preserve"> stvarno izvedene stavke.
</t>
    </r>
  </si>
  <si>
    <r>
      <t>Strojno i ručno razbijanje izrezanog asfalta u prosječnom sloju do 6 cm i betona u prosječnom sloju do 10 cm, sa utovarom i odvozom na deponij. Stavka uključuje razbijanje izrezanog asfalta (na mjestu budućeg kružnog toka, uz rub postojećeg asfalta, i ostalo), razbijanje izrezanog betona (na mjestima kolnih ulaza i nogostupa) te postojećih betonskih opločnjaka (na pješačkoj stazi), uklanjanje asfalta i betona komplet sa kanalizacijskim cijevima ukoliko postoje ispod kolnog ulaza, utovar, odvoz i istovar na deponij građevnog materijala na udaljenost do 10 km, a koju osigurava Investitor. Zbrinavanje prema Pravilniku o građevnom otpadu i otpadu koji sadrži azbest (NN 69/16). Rad se obračunava po m</t>
    </r>
    <r>
      <rPr>
        <vertAlign val="superscript"/>
        <sz val="11"/>
        <rFont val="Arial Narrow"/>
        <family val="2"/>
        <charset val="238"/>
      </rPr>
      <t>3</t>
    </r>
    <r>
      <rPr>
        <sz val="11"/>
        <rFont val="Arial Narrow"/>
        <family val="2"/>
        <charset val="238"/>
      </rPr>
      <t xml:space="preserve"> stvarno izvedene stavke.
</t>
    </r>
  </si>
  <si>
    <t>IZMJEŠTANJE POSTOJEĆIH INSTALACIJA</t>
  </si>
  <si>
    <t>ISKOP ROVA</t>
  </si>
  <si>
    <t xml:space="preserve">  - ručni iskop 20%</t>
  </si>
  <si>
    <t xml:space="preserve">  - strojni iskop 80%</t>
  </si>
  <si>
    <t>Iskop rova za polaganje kanalizacijskih cijevi položaja, dimenzija (prema NPP rova i HRN EN 1610:2002 i DIN 4124) i u padova prema projektu. Iskop se obavlja strojno i ručno u tlu "C" kategorije sa svim potrebnim razupiranjima. Iskop se uglavnom predviđa strojno pomoću prikladne mehanizacije (bagera ili rovokopača), dok se ručno predviđa samo na mjestima gdje se iskop ne može izvršiti mehanizacijom (kolizija s postojećim podzemnim objektima kao vodovod, TF, EE kablovi i dr.). Radovi moraju teći u potpunoj koordinaciji s montažom cijevi. Iskopani materijal odložiti na privremenu deponiju do odvoza. Na mjestima gdje se uz iskopani rov odlaže materijal potrebno je ostaviti slobodnu površinu uz rov širine min. 0,50 m. Odvoz i deponiranje uključeno u cijenu iskopa. U cijenu stavke uključiti i planiranje dna rova uključivo sa svim proširenjima za okno. Planiranje dna rova vršiti ručno prema projektiranoj širini i padu s točnošću ±2 cm.</t>
  </si>
  <si>
    <t>U stavku su uključeni radovi na izvedbi produbljenja i proširenja rova kanala radi izvedbe revizijskh okanu, uporišta na lomovima trase tlačnih cjevovoda. Predviđeno je proširenje od 0,5 cm od stijenke baze revizijskog okna, na svaku stranu. U jediničnu cijenu treba uključiti i eventualno potrebno crpljenje podzemne vode na pojedinim dionicama kao i otežani rad zbog postavljenih razupirača.  Radove izvoditi prema Općim tehničkim uvjetima (OTU 2-05). Obračun po m³ iskopa.</t>
  </si>
  <si>
    <t>PRESPAJANJE  VODOVODNIH PRIKLJUČAKA</t>
  </si>
  <si>
    <t>IZVEDBA PODLOGE REVIZIJSKOG OKNA</t>
  </si>
  <si>
    <t>ZATRPAVANJE MATERIJALOM IZ ISKOPA</t>
  </si>
  <si>
    <t>Zatrpavanje rova ispod zelenih površina materijalom iz iskopa sa privremenog deponija (utovar i transport) uz pažljivo nabijanje lakim mehaničkim nabijačem u slojevima do 30-40 cm (po potrebi zatrpavanje izvesti uz optimalno vlaženje). U ovom materijalu ne smije biti raslinja, humusa i komada većih od 70 mm. Konačnu odluku o primjerenosti materijala za ugradnju donosi nadzorni inženjer upisom u građevinski dnevnik. Posebnu pozornost obratiti da se pri zatrpavanju ne ubacuju kameni ili betonski komadi kako se ne bi oštetio cjevovod. Zadnjih 20 cm se zatrpava humusom što je obrađeno u zasebnoj stavci. Stvarne količine definirat će nadzorni inženjer obračunom izvođača u građevinskoj knjizi. Radove izvoditi prema Općim tehnčkim uvjetima (HC_OTU 3-04.6). Obračun po m³ ugrađenog materijala u zbijenom stanju.</t>
  </si>
  <si>
    <t>ZATRPAVANJE ROVA KAMENIM MATERIJALOM</t>
  </si>
  <si>
    <t xml:space="preserve">Zbijenost na mjestima prometne površine treba odgovarati prema zahtjevu nadležnih institucija. Posebnu pozornost obratiti da se pri zatrpavanju ne ubacuju kameni ili betonski komadi kako se ne bi oštetio cjevovod. U stavku je uračunata nabava, dobava i ugradnja materijala uz pažljivo nabijanje, da se ne ugrozi stabilnost cijevi, u slojevima do 30 cm. Kod ugradnje treba voditi računa na dijelove trase gdje se vrši obnova asfaltnog zastora da visina šljunčanog zastora bude niža od postojećeg asfalta za debljinu asfaltnog zastora odnosno za debljinu betonske stabilizacije. </t>
  </si>
  <si>
    <t>Na mjestima završnog sloja od šljunka (sanacija kolnih ulaza i puteva od makadama) gornja površina mora biti ravna (planiranje na točnost ± 1 cm), u predviđenom padu i kompaktna. Konačnu odluku o primjerenosti materijala za ugradnju donosi nadzorni inženjer upisom u građevinski dnevnik. Stvarne količine definirat će nadzorni inženjer obračunom izvođača u građevinskoj knjizi. Radove izvoditi prema Općim tehničkim uvjetima (HC_OTU 5-01). NAPOMENA: Ponuditelj daje jedinstvenu cijenu, a na temelju pregleda dokumentacije i lokacije izvođenja. Obračun po m³ ugrađenog materijala u zbijenom stanju.</t>
  </si>
  <si>
    <t>MONOLITNA AB OKNA</t>
  </si>
  <si>
    <t>CIJEVI GRAVITACIJSKOG KANALA</t>
  </si>
  <si>
    <t>UGRADNJA KANALSKOG POKLOPCA</t>
  </si>
  <si>
    <t>Izvedba izvoda kućnog priključka s oknima za priključak kućanstava. Nabava, doprema, prijevoz na mjesto gradnje i ugradnja sa svim potrebnim spojnim i brtvenim materijalom u vodonepropusnoj izvedbi: 
- kanalizacijskih cijevi (tjemene nosivosti SN 8, cca 10 m') DN 160 mm
- fazonskih komada s brtvom u vodonepropusnoj izvedbi- koljena DN 160 mm  za skretanje izvoda (kut skretanja 22°, 30°, 45° ovisno o situaciji na pojedinoj lokaciji priključka) DN 160 mm, dvostruka klizna spojnica sa graničnikom DN 160 mm 2 komada - za spoj T-komada i cijevi DN 160,  te za spoj stare  kanalizacije na novi kućni priključak (iza revizijskog okna DN 600 mm)                                     
- tvornički izrađenih inspekcijskih okana promjera DN 600 mm s ugrađenoim naglavcima na mjestima priključka.
- nabava, doprema i ugradnja AB pokrovne ploče s temeljem nad oknima, od betona C30/37. Pokrovna ploča je dimenzija 130*130cm i  visine je 20 cm s otvorom za ugradnju lijevanoželjeznog poklopca s okvirom Ø600 mm, klase C250</t>
  </si>
  <si>
    <t>- nabava, dobava i ugradnja materijala iz iskopa ili zamjenskog materijala za zatrpavanje (ovisno o postojećem stanju) cjevovoda uz pažljivo nabijanje u slojevima do 30 cm. D145Kod ugradnje treba voditi računa o dijelovima trase gdje se vrši obnova asfaltnog zastora da visina šljunčanog zastora bude niža od postojećeg asfalta za debljinu asfaltnog zastora (min. 6 cm). Zbijenost treba odgovarati prema zahtjevu nadležnih institucija (npr. Hrvatske ceste, Županijska uprava za ceste i sl.) Konačnu odluku o primjerenosti materijala za ugradnju donosi Inženjer upisom u građevinski dnevnik.</t>
  </si>
  <si>
    <t>TRAKA ZA UPOZORENJE</t>
  </si>
  <si>
    <t>Ugradnja PE trake upozorenja iznad položenih kanalizacijskih cijevi i tlačnih cjevovoda. Obračun po m' ugrađene trake.</t>
  </si>
  <si>
    <t>ISPITIVANJE VODONEPROPUSNOSTI</t>
  </si>
  <si>
    <t>Ispitivanje kanalizacijskog cjevovoda i objekata na njemu (kontrolnih okana) na vodonepropusnost i funkcionalnost prema važećim propisima (HRN EN 1610 i HRN EN 805), s izradom izvješća s ispitivanja od strane ovlaštenog poduzeća za vršenje ispitivanja vodonepropusnosti. Mjeriteljski ispitni  laboratorij mora biti akreditiran kod Hrvatske akreditacijske agencije sukladno HRN EN ISO/IEC 17025:2007 uz izdavanje pisanog izvještaja. Ispitivanje građevina crpnih stanica provodi se sukladno normi Opskrba vodom- zahtjevi za sustave i dijelove sustava za pohranu vode HRN EN 1508. Stavkom uključen rad i sva potrebna oprema i materiijal za ispitivanje vodonepropusnosti te eventualno ispiranje cjevovoda prije ispitivanja. Ispitivanje nepropusnosti direktno utječe na kvalitetu građevine, te je ona uvjet za puštanje građevine u funkciju. Kanalizacijski vod smatra se ispravnim ako su spojevi vodonepropusni. Ako se dionica pokaže neispravnom, ispitivanje se prekida, popravak sanira, a nakon toga se cijeli postupak ponavlja. U stavci je uključena potrebna voda i za višekratna ispitivanja, sve dok ispitivana dionica ne bude potpuno vodonepropusna.</t>
  </si>
  <si>
    <t>Cijenom stavke obuhvaćeni su svi potrebni radovi, materijali, pomagala i transporti za kompletno ispitivanje sve do konačne uspješnosti. Sva višekratna ispitivanja na jednoj dionici neće se posebno priznavati, već svako drugo i daljnje ispitivanje na istoj dionici ide na teret Izvođača. Obračun po m' ispitane kanalizacije.</t>
  </si>
  <si>
    <t>GEODETSKO SNIMANJE IZVEDENOG STANJA</t>
  </si>
  <si>
    <t>Geodetsko snimanje izvedenog stanja cjevovoda i pratećih građevina s ucrtavanjem podataka u katastarske podloge, uz izradu geodetskog elaborata po ovlaštenoj osobi, uključujući ovjeru katastra, sve u skladu s pripadnim zakonima i propisima te provedbom u katastru instalacija. Snimanje izvedenog cjevovoda vršiti svakodnevno pri otvorenom rovu uključivo snimanje pozicije i dubine priključaka. Periodično izrađeni radni materijal, geodetske snimke, davati na kontrolu stručnim službama Investitora u cilju dobivanja što kvalitetnije završne snimke izvedenog stanja. Na temelju Zakona o državnoj izmjeri i katastru nekretnina te Pravilnika o katastru vodova propisan je sadržaj katastra vodova te način njegove izradbe i vođenja. Sadržaj katastra vodova propisuje se tako da se određuju vrste vodova i pripadajućih objekata za koje se u katastru vodova vode podatci, sastavni dijelovi katastra vodova te podatci koji se vode o vodovima, pripadajućim objektima i upraviteljima vodova.</t>
  </si>
  <si>
    <t>Izradba katastra vodova obuhvaća njegovo osnivanje na temelju evidencija koje su za pojedinu vrstu vodova dužni, u skladu sa Zakonom o državnoj izmjeri i katastru nekretnina osnovati i voditi njihovi upravitelji, geodetsku izmjeru izgrađenih vodova i izradbu geodetskih elaborata koji služe za vođenje katastra vodova. Vođenje katastra vodova obuhvaća pregledavanje i potvrđivanje elaborata vodova, unošenje podataka iz tih elaborata u katastar vodova te čuvanje i korištenje podataka katastra vodova. Geodetski snimak izvedenog stanja dostaviti u najmanje pet (5) tiskanih primeraka i jedan (1) primjerak u elektronskom obliku, a u dogovoru s investitorom. Radove izvoditi prema Općim tehničkim zvjetima (OTU 1-01.6 i OTU_HC 1-02.1; 1-02.2; 1-02.3; 1-2.05, i 1-02.6.). Obračun po m'.</t>
  </si>
  <si>
    <t xml:space="preserve">  - izrada geodetskog elaborata</t>
  </si>
  <si>
    <t xml:space="preserve">  - troškovi upisa u katastar vodova</t>
  </si>
  <si>
    <t>IZRADA PROJEKTA IZVEDENOG STANJA</t>
  </si>
  <si>
    <t xml:space="preserve">Izrada Projekta izvedenog stanja koji u sebi sadržava elemente geodetskog snimka za katastar sukladno postojećem zakonu. U ovoj stavci koristiti elemente geodetskog snimka te ga uklopiti u projekt izvedenog stanja. Projekt izvedenog stanja mora obuhvatiti sve izmjene i dopune na građevini koje su se dogodile tijekom gradnje u odnosu na Glavni i Izvedbeni projekt sa prikazanim apsolutnim geodetskim koordinatama svih instalacija, zatim situacijski plan trase kolektora i objekata u MJ 1:1000 (ili prikladno mjerilo katastra), zatim sve izvedene trase cjevovoda (gravitacijski cjevovodi i priključci, tlačni cjevovodi) u vidu uzdužnih profila (kote nivelete i terena, dna rova, položaj i dubina cijevi te okana, te položaj i skicu lomnih  točaka kolektora), poprečnih presjeka, izvedbenih detalja i radioničkih nacrta sa svim objektima na mreži uz opis svih parametara i funkcije izvedenih vodova prema Glavnom i Izvedbenom projektu. </t>
  </si>
  <si>
    <t>SLIVNICI</t>
  </si>
  <si>
    <t>Nabava, doprema i izrada slivnika od betonskih cijevi Ø 500 mm. Betonske cijevi se polažu na podložni beton C 12/15, debljine 16 cm, te se oblažu betonom. Sve priključke cijevi također treba obložiti betonom. Na vrhu slivnika izvodi se AB prsten betonom C 12/15, debljine 14 cm, na koji se postavlja lijevano željezna slivnička rešetka dimenzija 500x500 mm, nosivosti 250 kN. Betonske cijevi moraju biti atestirane, a njihovu upotrebu odobrava nadzorni inženjer. Slivnici se postavljaju prema građevinskoj situaciji, a izvode se prema tipskom nacrtu. Odvoz materijala nakon iskopa, uključivo utovar, prijevoz, istovar, razastiranje i ugradnja na deponij na udaljenost do 10 km. Izvesti jednostranu oplatu oko betonske cijevi Ø 500 mm.</t>
  </si>
  <si>
    <t xml:space="preserve">  - DN 200 mm</t>
  </si>
  <si>
    <t>Rad obuhvaća izradu podložnog betona, obloge cijevi i AB prstena komplet sa armaturom i oplatom, nabavu, dopremu i postavljanje betonskih cijevi, lijevanoželjezne rešetke, te PVC cijevi za spoj, uređenje površina okolo slivnika asfaltiranjem u padu 2% prema slivniku, te iskop, utovar i odvoz na deponij građevnog materijala na udaljenost do 10 km, i sve druge radove potrebne za kompletno dovršenje slivnika tako da slivnik bude sposoban za funkcioniranje. U cijenu obračunati sav potreban rad, strojeve i materijal.</t>
  </si>
  <si>
    <t>Nabava, transport potrebnog materijala i izrada monolitnih AB vodonepropusnih revizijskih okana s grlom, debljine zidova 20 cm, svijetlog otvora 80x80 cm / 100x100 cm (ovisno o visini okna) od betona VDP 2 klase C 30/37 sa aditivom za slabo kemijski agresivan okoliš - XA1 i vodonepropusnost. U revizijsko okno treba ugraditi lijevano željezne penjalice sukladno normi HRN EN 124:2005 i važećim propisima (3 kom/m). Sve radne spojeve izvesti vodonepropusno. Prilikom izrade okna izvesti sve projektirane spojeve u okno.</t>
  </si>
  <si>
    <t>U cijenu stavke uračunati izradu podložnog betona te svu potrebnu količinu betona, dvostranu oplatu i ugradnju armature (cca 100 kg/m³), montažne dilatacijske brtve za spoj donje ploče i zidova okna, te izradu kinete okna koju treba izvesti u dogovoru s nadzornim inženjerom pomoću kanalizacijskih cijevi. Ugrađeni beton je potrebno vibrirati, kao i provesti njegu betona sukladno propisima. U jediničnu cijenu uključiti sav potreban materijal i rad za izvršenje, uključivo i nabavu, dopremu i ugradnju lijevano željeznih penjalica. Otpornost na smrzavanje i soli za odmrzavanje u 50 ciklusa prema HRN U.M1.055. Proizvodnja i izvedba betona moraju biti sukladne zahtjevima iz EN 206, EN 12370. Obračun po komadu kompletno ugrađenog revizijskog okna.</t>
  </si>
  <si>
    <t xml:space="preserve">  - okno visine h &lt; 2,20 m svijetlog otvora 80x80 cm</t>
  </si>
  <si>
    <t xml:space="preserve">  - okno visine h &gt; 2,20 m svijetlog otvora 100x100 cm</t>
  </si>
  <si>
    <t xml:space="preserve">  - 600 x 600 mm - klasa C 250</t>
  </si>
  <si>
    <t>Nabava, doprema i ugradnja kanalizacijskih lijevanoželjeznih poklopaca teške izvedbe, na reviziona okna gravitacijskog cjevovoda. Poklopac je dimenzija 600x600 mm, nosivosti C 250, s mehanizmom za zaključavanje i mora imati natpis KANALIZACIJA.  Poklopci moraju biti sukladni s normom HRN EN 124:2005. Ugradnju izvesti prema uputstvima proizvođača. Radove izvesti prema Općim tehničkim uvjetima (OTU 4-04.4.). Jedinična cijena stavke obuhvaća sve potrebne transporte, rad i materijal, opremu i pomoćna sredstva za kompletnu izvedbu. Obračun po komadu ugrađenog poklopca.</t>
  </si>
  <si>
    <t>Nabava, doprema i deponiranje kanalizacijskih cijevi od polietilena (PE) u skladu s normom HRN EN 12666-1 ili polipropilena (PP) u skladu s normom EN 13476-1:2007 obodne krutosti SN 8 kN/m². Svojstva materijala za izradu cijevi te samog proizvoda moraju biti u skladu s EN 13476-1, EN 13476-3 temeljem izvješća ispitnog laboratorija ovlaštenog od strane Državnog zavoda za normizaciju i mjeriteljstvo. Tjemena nosivost definirana je normom HRN ISO 9969. Usklađenost sa gore navedenim tehničkim zahtjevima te normativima potrebno je potkrijepiti relevantnim certifikatima. Nabava, transport i ugradnja (OTU - 13-03.1 i OTU - 13-03.2) gravitacijskih cijevi od polipropilena / polietilena (PP/PE rebraste cijevi SN8). Cijev se polaže u iskopani rov na pripremljenu pješčanu podlogu dubine prema uzdužnom profilu te zasipavan sitnozrnim materijalom prema normalnom poprečnom profilu. Cijevi su sa pripadajućim spojevima i brtvama. Na većim dubinama u nestabilnom tlu dozvoljeno je rezanje cijevi na duljinu 3.0 m, a spajanje cijevi izvesti s tipski istovrsnim spojnicama s dvostrukim naglavkom koje dobavlja sam izvođač ukoliko smatra da ne može ugrađivati cijele cijevi.</t>
  </si>
  <si>
    <t>U cijenu stavke uračunati razupiranja rova, pa se eventualna urušavanja stijenki rova neće posebno naplaćivati, i postavljanje zaštitne ograde uzduž rova, te demontaža i uklanjanje iste nakon završetka radova. Način razupiranja i dokazivanje proračunom ili ispitivanjem odabranih podgradnih elemenata odabire izvođač radova uz ispunjavanje zahtjeva iz HRN EN 13331-1:2004 i HRN EN 13331-2:2004. Izbor vrste podgradnih elemenata, njihova svojstva i dimenzije, kao i statički proračun, pregledava i odobrava nadzorni inženjer.</t>
  </si>
  <si>
    <t xml:space="preserve">Zatrpavanje rova kamenim materijalom (prirodni šljunak) granulacije veličine zrna do 63 mm nakon izvedbe obloge cjevovoda u cijeloj visini iskopa na mjestima gdje je cjevovod ispod ili u blizini prometne površine (prema Općim tehničkim uvjetima HC_OTU 3-04.6) i na mjestima gdje je trasa sještena u cestovnom jarku u dogovoru s nadležnim inžinjerom.  Stavka obuhvaća zatrpavanje i nabijanje slojeva po zahtjevima iz projektne dokumentacije uz osiguranje propisane zbijenosti. Zatrpavanje obuhvaća strojno nasipanje i razastiranje, prema potrebi vlaženje ili sušenje, planiranje nasipanih slojeva debljine i nagiba prema projektu, zbijanje strojnim i ručnim nabijačima u slojevima, a završni sloj sabiti na modul stišljivosti min. Ms 80 MN/m² u blizini magistralnih cesta i Ms 60MN/m² kod lokalnih cesta odnosno prema posebnim uvjetima upravitelja prometnice u/uz koju se izvodi cjevovod (a sve prema Općim tehničkim uvjetima HC_OTU 5-01). </t>
  </si>
  <si>
    <t xml:space="preserve">U jediničnu cijenu uračunati sve potrebne radove na ugradnji i montaži gravitacijskog cjevovoda,  dobavu i ugradnju materijala za izradu posteljice i izvedbu nadsloja, dobava sveg sitnopotrošnog materijala kao i dodatnih spojnica prema uputama proizvođača. Cijevi moraju zadovoljiti sljedeće norme: prEN 13476-1, prEN13476-3. Ugradnju izvoditi sukladno HRN EN 1610. 
</t>
  </si>
  <si>
    <r>
      <t xml:space="preserve">Stavka uključuje i sve zemljane radove za izradu izvoda kućnog priključka:
</t>
    </r>
    <r>
      <rPr>
        <sz val="11"/>
        <rFont val="Arial Narrow"/>
        <family val="2"/>
        <charset val="238"/>
      </rPr>
      <t xml:space="preserve">- strojno rezanje i razbijanje asfalta na mjestima prijelaza ispod prometnice, kolnih i pješačkih ulaza. </t>
    </r>
    <r>
      <rPr>
        <sz val="11"/>
        <rFont val="Arial Narrow"/>
        <family val="2"/>
      </rPr>
      <t xml:space="preserve">
- iskop rova za kanal kućnog priključka, širine 0,8 m, srednje dubine 1,5 m, uključujući i iskop za revizijska okna kućnih priključaka, bez obzira na kategoriju materijala. Utovar i odvoz viška materijala iz iskopa na deponiju udaljeno do 10km te istovar i razastiranje s naknadom za deponiranje uključiti u cijenu. Predviđena je izvedba rova sa vertikalnim stranama te proširenje rova na mjestima montaže revizijskih okana uz korištenje razuporne oplate. Iskopano tlo odbacuje se u stranu unutar radnog pojasa. Nabava, dobava i ugradnja sitnog šljunka granulacije 8-16 mm ili pijeska 4-8mm za izradu podloge debljine 10 cm ispod kanalizacijskih cijevi i u zoni cijevi  (do 30 cm iznad tjemena cijevi) uz  pažljivo nabijanje.
</t>
    </r>
  </si>
  <si>
    <t xml:space="preserve">  A)  PROMET I OKOLIŠ </t>
  </si>
  <si>
    <t>UKUPNO A)</t>
  </si>
  <si>
    <t xml:space="preserve">  - polje ispred otoka za razdvajanje prometnih tokova</t>
  </si>
  <si>
    <t xml:space="preserve">  - trokut upozorenja</t>
  </si>
  <si>
    <t xml:space="preserve">  - puna crta zaustavljanja sa oznakom "STOP"</t>
  </si>
  <si>
    <t>Iscrtavanje pješačkog prijelaza sa isprekidanim crtama zaustavljanja na mjestima gdje je to potrebno, a sve prema projektu. Linije se iscrtavaju u bijeloj boji. Kvaliteta boje rada mora zadovoljiti "privremene tehničke uvjete za radove na izvedbi horizontalne signalizacije na cestama". U cijeni su sadržane i predradnje kao što je metenje površina i sitnog kamenja.  Izrada horizontalne signalizacije pješačkog prijelaza bijelom bojom izvesti prema standardu odnosno OTU.</t>
  </si>
  <si>
    <t>Za jedan slivnik je potrebno:
- strojni iskop zemlje (m3):   1,30
- šljunak (m3):   0,50                                                                              - betonske cijevi Ø 500 mm (m'):   2,00
- armatura ČBR Ø 8 l = 0,80 m (kom):   2,00
- beton C 12/15 sa aditivima za vodonepropusnost (temelj, obloga + prsten) (m3):   0,60                                                             - oplata (m2):   3,00                                                                             - PVC koljeno Ø 200 mm (kom):   1,00                                              - PVC cijev Ø 200 mm (m'):   3,00
- lijevano željezna rešetka (kom):   1,00
- asfalt (m2):   1,00                                                                               Obračun radova po komadu postavljenog slivnika.</t>
  </si>
  <si>
    <t>Privremena regulacija prometa na mjestima izvođenja radova prema elaboratu privremene regulacije prometa, te postava upozoravajućih traka na dijelu iskopa odnosno osiguranje otvorenog rova zaštitnom PVC mrežastom ogradom visine 1.2 m, postavljenom na drvene stupiće. Stavka obuhvaća izradu Elaborata regulacije prometa u vremenu izvođenja predmetnih radova (izraditi dogovorno s predstavnikom jedinice lokalne samouprave, Hrvatskih cesta, MUP-a, ŽUC-a,...), nabavu i postavu prometne signalizacije, vršenje regulacije prometa koja se vrši za cijelo vrijeme izvođenja radova, te trošak čiščenja blata i pranja mlazom vode okolnih prometnica kojima će se voziti strojevi na odvozu i dovozu materijala za predmetno gradilište. Rad se obračunava po kompletno izvedenoj regulaciji prometa.</t>
  </si>
  <si>
    <t>ARMIRANOBETONSKI RADOVI</t>
  </si>
  <si>
    <t xml:space="preserve">UKUPNO B) </t>
  </si>
  <si>
    <t>A)</t>
  </si>
  <si>
    <t>B)</t>
  </si>
  <si>
    <t>VODOVOD I KANALIZACIJA</t>
  </si>
  <si>
    <t>Nabava, doprema i izvedba bitumeniziranog habajućeg asfaltnog sloja AC 11 surf (50/70), d=4 cm, cijelom širinom prometnice (postojeća prometnica + prošireni dio). Sloj se nanosi na prethodno izvedeni nosivi asfaltni sloj koji se tretira bitumenskom emulzijom (obračunato posebno u stavci). U cijenu uključiti nabavu, dopremu i ugradnju bitumeniziranog sloja. Rad se obračunava u  m² izrađenog asfaltnog sloja.</t>
  </si>
  <si>
    <t xml:space="preserve">IZRADA KUĆNIH KANALIZACIJSKIH PRIKLJUČAKA </t>
  </si>
  <si>
    <t>4.5.</t>
  </si>
  <si>
    <t xml:space="preserve">IZRADA KUĆNIH VODOVODNIH PRIKLJUČAKA </t>
  </si>
  <si>
    <t>- utovar i odvoz viška materijala iz iskopa i razbijenog asfalta na stalnu deponiju.                        
- strojno rezanje i razbijanje asfalta, betona, pranog kulira, skidanje opločnika i kulir ploča kao i mogućih drugih materijala na kolnim i pješačkim ulazima gdje se radi izvod za kućni priključak.
- vraćanje u prvobitno stanje  kolnih i pješačkih ulaza na mjestima gdje se izvodio izvod za kućni  priključak, bez obzira na vrstu materijala
Točnu lokaciju kontrolnog okna DN 600 mm na terenu odrediti će predstavnik izvođača i naručitelja uz suglasnost krajnjeg korisnika (vlasnika). U jediničnu cijenu uključiti ispitivanje vodonepropusnosti kućnog priključka sve potrebne transporete, rad i materijal, opremu i pomočna sredstva za kompletnu izvedbu. Obračun po komadu izvedene pripreme za priključak.</t>
  </si>
  <si>
    <r>
      <t xml:space="preserve">Stavka uključuje i sve zemljane radove za izradu izvoda kućnog priključka:
</t>
    </r>
    <r>
      <rPr>
        <sz val="11"/>
        <rFont val="Arial Narrow"/>
        <family val="2"/>
        <charset val="238"/>
      </rPr>
      <t xml:space="preserve">- strojno rezanje i razbijanje asfalta na mjestima prijelaza ispod prometnice, kolnih i pješačkih ulaza. </t>
    </r>
    <r>
      <rPr>
        <sz val="11"/>
        <rFont val="Arial Narrow"/>
        <family val="2"/>
      </rPr>
      <t xml:space="preserve">
- iskop rova za kanal kućnog priključka, širine 0,8 m, srednje dubine 1,5 m, bez obzira na kategoriju materijala. Utovar i odvoz viška materijala iz iskopa na deponiju udaljeno do 10 km te istovar i razastiranje s naknadom za deponiranje uključiti u cijenu. Predviđena je izvedba rova sa vertikalnim stranama uz korištenje razuporne oplate. Iskopano tlo odbacuje se u stranu unutar radnog pojasa. Nabava, dobava i ugradnja sitnog šljunka granulacije 8-16 mm ili pijeska 4-8mm za izradu podloge debljine 10 cm ispod kanalizacijskih cijevi i u zoni cijevi  (do 30 cm iznad tjemena cijevi) uz  pažljivo nabijanje.
</t>
    </r>
  </si>
  <si>
    <t>- utovar i odvoz viška materijala iz iskopa i razbijenog asfalta na stalnu deponiju.                        
- strojno rezanje i razbijanje asfalta, betona, pranog kulira, skidanje opločnika i kulir ploča kao i mogućih drugih materijala na kolnim i pješačkim ulazima gdje se radi izvod za kućni priključak.
- vraćanje u prvobitno stanje  kolnih i pješačkih ulaza na mjestima gdje se izvodio izvod za kućni  priključak, bez obzira na vrstu materijala
U jediničnu cijenu uključiti ispitivanje vodonepropusnosti kućnog priključka sve potrebne transporete, rad i materijal, opremu i pomočna sredstva za kompletnu izvedbu. Obračun po komadu izvedene pripreme za priključak.</t>
  </si>
  <si>
    <t>Utovar, odvoz i istovar viška iskopanog materijala na deponij max. udaljenosti do 10 km, a koju osigurava izvođač. Stavka obuhvaća sav potreban rad ljudi i strojeva. Zbrinavanje prema Pravilniku o građevnom otpadu i otpadu koji sadrži azbest (NN 69/16). Rad se obračunava po m3 stvarno izvedene stavke.</t>
  </si>
  <si>
    <t>Dobava i ugradba ploče kojom će se označiti gradilište. Ploča mora sadržavati podatke u skladu s člankom 134. st 6 Zakona o gradnji (NN 153/2013, 20/17), tj. obavezno sadrži ime, odnosno tvrtku investitora, projektanta, izvođača i osobe koja provodi stručni nadzor građenja, naziv i vrstu građevine koja se gradi, naziv tijela koje je izdalo građevinsku dozvolu, klasifikacijsku oznaku, urudžbeni broj, datum izdavanja i pravomoćnosti, odnosno izvršnosti te dozvole i datum prijave početka građenja. U slučaju oštećenja ploče, izvođač će ju zamijeniti o svom trošku. Stavka obuhvaća i uklanjanje ploče po završetku izvođenja radova.</t>
  </si>
  <si>
    <t>Tlačno ispitivanje cijevne mreže nakon polaganja i montaže cjevovoda. Ispitivanje provesti prema uputstvima “Sektora vodoopskrbe" i tehničkim uvjetima ovog projekta. Ispitivanje se vrši uz prisustvo nadzornog inženjera i predstavnika "Sektora vodoopskrbe". O tlačnom ispitivanju voditi zapisnik sa potpisom izvršioca ispitivanja, nadzornog inženjera i odgovornih osoba. Rezultat tlačnog ispitivanja obvezno evidentirati u građevinski dnevnik. U stavku je uključena dobava pumpe i mjernog uređaja kao i ostalog potrebnog pribora za provedbu tlačne probe.</t>
  </si>
  <si>
    <t xml:space="preserve">TLAČNO ISPITIVANJE </t>
  </si>
  <si>
    <t>ISPIRANJE I DEZINFEKCIJA CJEVOVODA</t>
  </si>
  <si>
    <t>ISPITIVANJE UZORKA VODE</t>
  </si>
  <si>
    <t>5.6.</t>
  </si>
  <si>
    <t xml:space="preserve">  - strelice H29</t>
  </si>
  <si>
    <t xml:space="preserve">  - strelice H23</t>
  </si>
  <si>
    <t xml:space="preserve">  - strelice H24</t>
  </si>
  <si>
    <t>Dobava, doprema i ugradnja (razastiranje i planiranje) i zbijanje do traženog modula stišljivosti ili stupnja zbijenosti) kamenog materijala granulacije 0-32 mm (prirodnog ili drobljenog), na uređenu i preuzetu podlogu, za izradu  posteljice ispod donje ploče revizijskih okana u sloju debljine 30 cm. Radove izvoditi prema Općim tehnčkim uvjetima (HC_OTU 5-01.1 do 5-01.4.). Obračun po m³ ugrađenog materijala u zbijenom stanju.</t>
  </si>
  <si>
    <t xml:space="preserve">  - DN 315 mm</t>
  </si>
  <si>
    <t>Poslije  dezinfekcije  uzima  se potreban broj uzoraka vode i  odnosi  na  analizu  koja  će  potvrditi  njen uspjeh, odnosno  neuspjeh od čega će zavisiti davanje odobrenja za upotrebu  vode  od  strane sanitarnih  organa.  U  slučaju  neuspjeha,  postupak  se  mora ponoviti.  Ispitivanje  vode  vršiti institucija registrirana za tu djelatnost.</t>
  </si>
  <si>
    <t>Uzorkovanje vode i nošenje uzoraka u laboratorij te dobivanje  atesta.  Minimalno  1  uzorka  po dionici, a za svaki uzorak  su  potrebna dva sata.</t>
  </si>
  <si>
    <t>Ispiranje  cjevovodne  mreže treba izvoditi planski, dio po dio.  Time  se  odstranjuju  nečistoće  koji najčešće vezuju klor.  Efikasnost  ispitivanja mreže može se  povećati istovremenim  puštanjem  vode i  upuhivanjem  u  mrežu  komprimiranog  zraka. Ispiranje vodom vrši se poslije tlačne probe. Ispiranje je završeno onda kada iz cijevi počne izlaziti bistra voda. Poslije  obavljenog  ispiranja  pristupa  se  dezinfekciji.  Dezinfekcija  cjevovoda izvod i se  ubacivanjem klora  u dio cjevovoda  koji  je  ograničen  zatvaračima  i  to preko  hidranta. Dezinfekcija  mreže može se izvoditi i dodavanjem klora pomoću  uređaja  sa  klorinatorom. Prilikom  dezinfekcije  mreže  obavezno  je  prethodno na  pogodan način  upozoriti potrošače  da će se u određenom vremenu izvršiti dezinfekcija i da u tom vremenu  ne  upotrebljavaju  vodu.  Ovako  napunjenu  mrežu treba  ostaviti  da  stoji  24 sata.  Poslije  isteklog  vremena, potrebno  je  otvoriti  sva točeća  mjesta i ispuste  uz potiskivanje čiste  vode  u  cijevni sistem kako bi se izvršilo ispiranje viška klora.</t>
  </si>
  <si>
    <t>prosinac 2020.</t>
  </si>
  <si>
    <t>TD: 164/20</t>
  </si>
  <si>
    <r>
      <rPr>
        <b/>
        <sz val="12"/>
        <color theme="1"/>
        <rFont val="Arial"/>
        <family val="2"/>
      </rPr>
      <t>INVESTITOR:</t>
    </r>
    <r>
      <rPr>
        <sz val="12"/>
        <color theme="1"/>
        <rFont val="Arial"/>
        <family val="2"/>
      </rPr>
      <t xml:space="preserve">        </t>
    </r>
  </si>
  <si>
    <t xml:space="preserve">       </t>
  </si>
  <si>
    <t>OPĆINA VIRJE</t>
  </si>
  <si>
    <t xml:space="preserve">        </t>
  </si>
  <si>
    <t>Đure Sudete 10, 48326 Virje</t>
  </si>
  <si>
    <t>OIB: 80841894315</t>
  </si>
  <si>
    <t xml:space="preserve">          </t>
  </si>
  <si>
    <t xml:space="preserve">LOKACIJA:  </t>
  </si>
  <si>
    <t xml:space="preserve">PROJEKTANT: </t>
  </si>
  <si>
    <t>Ana Belvanović, dipl.ing.građ.</t>
  </si>
  <si>
    <r>
      <t xml:space="preserve">za Prostor </t>
    </r>
    <r>
      <rPr>
        <b/>
        <sz val="12"/>
        <color rgb="FF00B050"/>
        <rFont val="Arial"/>
        <family val="2"/>
      </rPr>
      <t>EKO</t>
    </r>
    <r>
      <rPr>
        <sz val="12"/>
        <color theme="1"/>
        <rFont val="Arial"/>
        <family val="2"/>
      </rPr>
      <t xml:space="preserve"> direktor:</t>
    </r>
  </si>
  <si>
    <t>Mladen Carek, mag.ing.aedif.</t>
  </si>
  <si>
    <t xml:space="preserve">SADRŽAJ: </t>
  </si>
  <si>
    <t>•  Sveukupna rekapitulacija</t>
  </si>
  <si>
    <t>IZGRADNJA KRUŽNOG TOKA I REKONSTRUKCIJA TRGA PRODAVIĆ I ULICE BRAĆE RADIĆ</t>
  </si>
  <si>
    <t xml:space="preserve">ZAHVAT: </t>
  </si>
  <si>
    <t>VIRJE, Trg Prodavić i Ulica braće Radić</t>
  </si>
  <si>
    <t>kat.čest.br. 10397, 10399/1, 10398, k.o. Virje</t>
  </si>
  <si>
    <t>Bjelovar, prosinac 2020. godine</t>
  </si>
  <si>
    <t>•  Prometnice i uređenje okoliša</t>
  </si>
  <si>
    <t>•  Vodovod i kanalizacija</t>
  </si>
  <si>
    <t>1.18.</t>
  </si>
  <si>
    <r>
      <t>Nabava, doprema i ugradnja geotekstila ispod prometnice, kružnog toka i nogostupa. Stavka obuhvaća uređenje slabo nosivog tla i posteljice oblaganjem geotekstilom, 300 g/m</t>
    </r>
    <r>
      <rPr>
        <vertAlign val="superscript"/>
        <sz val="11"/>
        <rFont val="Arial Narrow"/>
        <family val="2"/>
        <charset val="238"/>
      </rPr>
      <t>2</t>
    </r>
    <r>
      <rPr>
        <sz val="11"/>
        <rFont val="Arial Narrow"/>
        <family val="2"/>
        <charset val="238"/>
      </rPr>
      <t xml:space="preserve">, vlačne čvrstoće 15-20 kN/m, čvrstoće na probijanje 2300 N, a sve u skladu sa  OTU. 2.08-4. U cijenu je uključen sav rad i materijal potreban za ugradnju. U stavku nije uračunat preklop.    </t>
    </r>
  </si>
  <si>
    <t>Dobava i postava betonskih opločnika dim. 10x10x10 cm, boje po izboru Investitora, na predhodno izvedeni podložni beton. U cijenu stavke uključiti i fugiranje namjenskom masom za fugiranje u skladu s normom HRN EN 13888:2010. Rad se izvodi u skladu s tehničkim uputstvom proizvođača mase. U cijenu uključen sav potreban rad i materijal. Obračun radova po m² postavljenih betonskih opločnika.</t>
  </si>
  <si>
    <t xml:space="preserve">  - prometni znak oznake B02</t>
  </si>
  <si>
    <t xml:space="preserve">  - prometni znak oznake C02</t>
  </si>
  <si>
    <t xml:space="preserve">  - prometni znak oznake B59 i K06</t>
  </si>
  <si>
    <t xml:space="preserve">  - prometni znak oznake B01 i B62</t>
  </si>
  <si>
    <t xml:space="preserve">  - prometni znak oznake K12</t>
  </si>
  <si>
    <t xml:space="preserve">  - prometni znak oznake B02 i C02</t>
  </si>
  <si>
    <t xml:space="preserve">  - prometni znak oznake A27 i A33</t>
  </si>
  <si>
    <t xml:space="preserve">  - prometni znak oznake B04</t>
  </si>
  <si>
    <t xml:space="preserve">  - prometni znak oznake C08 i E35_1</t>
  </si>
  <si>
    <t xml:space="preserve">  - prometni znak oznake C08 i E35_2</t>
  </si>
  <si>
    <t xml:space="preserve">  - prometni znak oznake B02 i E36_1</t>
  </si>
  <si>
    <t xml:space="preserve">  - prometni znak oznake B07</t>
  </si>
  <si>
    <t xml:space="preserve">  - prometni znak oznake C82, B51 i E08</t>
  </si>
  <si>
    <t>Izrada projekta izvedenog stanja prometne površine i novopoložene infrastrukture sukladno postojećem zakonu.  Projekt izvedenog stanja predati Investitoru i u digitalnom obliku u apsolutnim geodetskim koordinatama, radi unošenja u digitalni katastar podzemne instalacije. Rad se obračunava kompletu projekta izvedenog stanja</t>
  </si>
  <si>
    <t>Prije početka radova treba obnoviti iskolčenje trase drvenim kolčićima ili klinovima od željeza, te postaviti stalne visinske točke za potrebe izvođenja radova. Skica iskolčenja mora odgovarati projektnoj dokumentaciji i biti usklađena s lokacijskim uvjetima, o čemu ovlaštena osoba (geodet) daje odgovarajuću Izjavu temeljem važećeg Zakona. U cijenu mora biti obračunata i izrada Elaborata iskolčenja na temelju kojeg se vrši prijava gradilišta. Elaborat iskolčenja mora  biti izrađen prije početka radova u skladu sa važećim Zakonima i ostalim odgovarajućih posebnim propisima. Iskolčenja točaka trase ili građevina obavlja se s referentnih geodetskih točaka klasičnim, terestričkim metodama, a tamo gdje to uvjeti dozvoljavaju, iskolčenja se mogu obavljati i satelitskim GNSS metodama te CROPOS-om. Radovi po ovoj stavci moraju biti obavljeni od strane ovlaštenog inženjera geodezije prema Općim tehničkim uvjetima (OTU 1-01.3, OTU 1-01.4).</t>
  </si>
  <si>
    <r>
      <t xml:space="preserve">Vađenje/demontaža, privremeno deponiranje, čišćenje te vraćanje na potrebnu poziciju (nakon završetka radova) sve cestovne opreme i vertikalne prometne signalizacije koja se nalazi unutar radnog kruga strojeva i/ili na poziciji trase zahvata, u dogovoru s upraviteljem predmetne prometnice. U cijenu stavke uračunati dobavu i dopremu svog potrebnog materijala i rada za izvršenje stavke. Obračun po </t>
    </r>
    <r>
      <rPr>
        <sz val="11"/>
        <color rgb="FFFF0000"/>
        <rFont val="Arial Narrow"/>
        <family val="2"/>
        <charset val="238"/>
      </rPr>
      <t>komadu</t>
    </r>
    <r>
      <rPr>
        <sz val="11"/>
        <rFont val="Arial Narrow"/>
        <family val="2"/>
        <charset val="238"/>
      </rPr>
      <t xml:space="preserve"> </t>
    </r>
    <r>
      <rPr>
        <strike/>
        <sz val="11"/>
        <rFont val="Arial Narrow"/>
        <family val="2"/>
        <charset val="238"/>
      </rPr>
      <t>kompletno</t>
    </r>
    <r>
      <rPr>
        <sz val="11"/>
        <rFont val="Arial Narrow"/>
        <family val="2"/>
        <charset val="238"/>
      </rPr>
      <t xml:space="preserve"> izvedene stavke.</t>
    </r>
  </si>
  <si>
    <r>
      <rPr>
        <strike/>
        <sz val="11"/>
        <color rgb="FFFF0000"/>
        <rFont val="Arial Narrow"/>
        <family val="2"/>
        <charset val="238"/>
      </rPr>
      <t>kpl</t>
    </r>
    <r>
      <rPr>
        <sz val="11"/>
        <color rgb="FFFF0000"/>
        <rFont val="Arial Narrow"/>
        <family val="2"/>
        <charset val="238"/>
      </rPr>
      <t xml:space="preserve"> kom</t>
    </r>
  </si>
  <si>
    <r>
      <rPr>
        <sz val="11"/>
        <rFont val="Arial Narrow"/>
        <family val="2"/>
        <charset val="238"/>
      </rPr>
      <t xml:space="preserve">Strojno frezanje postojećeg asfalta </t>
    </r>
    <r>
      <rPr>
        <sz val="11"/>
        <color rgb="FFFF0000"/>
        <rFont val="Arial Narrow"/>
        <family val="2"/>
        <charset val="238"/>
      </rPr>
      <t>u prosječnom sloju od 3 cm</t>
    </r>
    <r>
      <rPr>
        <sz val="11"/>
        <rFont val="Arial Narrow"/>
        <family val="2"/>
        <charset val="238"/>
      </rPr>
      <t xml:space="preserve"> sa utovarom i odvozom materijala na deponij. Stavka uključuje frezanje asfalta, čišćenje asfaltne površine, pripremu podloge za polaganje asfaltnog zastora, te utovar, odvoz i istovar na deponij građevnog materijala na udaljenost do 10 km, a koju osigurava Investitor. Postojeći asfalt se freza cijelom površinom zbog konačne kote nivelete završnog habajućeg sloja, a na mjestima preblagog poprečnog nagiba frezanje nije potrebno. U cijenu obračunati sav potreban rad i materijal. Rad se obračunava po m² stvarno izvedene stavke.</t>
    </r>
  </si>
  <si>
    <r>
      <rPr>
        <sz val="11"/>
        <rFont val="Arial Narrow"/>
        <family val="2"/>
        <charset val="238"/>
      </rPr>
      <t xml:space="preserve">Nabava, doprema i ugradnja betona za izvođenje nekih nepredviđenih manjih betonskih radova na predviđenoj trasi. U cijenu je uključena dobava, prijevoz, ugradba i njega svježeg betona, dobava, sječenje, savijanje, vezivanje i postava armature, te dobava, montaža i demontaža oplate. </t>
    </r>
    <r>
      <rPr>
        <sz val="11"/>
        <color rgb="FFFF0000"/>
        <rFont val="Arial Narrow"/>
        <family val="2"/>
        <charset val="238"/>
      </rPr>
      <t>Predviđeno je da se po m³ betona ugrađuje 90 kg armature i utroši 4,00 m</t>
    </r>
    <r>
      <rPr>
        <vertAlign val="superscript"/>
        <sz val="11"/>
        <color rgb="FFFF0000"/>
        <rFont val="Arial Narrow"/>
        <family val="2"/>
        <charset val="238"/>
      </rPr>
      <t>2</t>
    </r>
    <r>
      <rPr>
        <sz val="11"/>
        <color rgb="FFFF0000"/>
        <rFont val="Arial Narrow"/>
        <family val="2"/>
        <charset val="238"/>
      </rPr>
      <t xml:space="preserve"> oplate.</t>
    </r>
    <r>
      <rPr>
        <sz val="11"/>
        <rFont val="Arial Narrow"/>
        <family val="2"/>
        <charset val="238"/>
      </rPr>
      <t xml:space="preserve"> Rad se obračunava u m³ stvarno ugrađenog i armiranog betona.</t>
    </r>
  </si>
  <si>
    <r>
      <t xml:space="preserve">Rezanje i ponovno spajanje vodovodnih priključaka u širini iskopa rova za postavljanje cjevovoda. Stavka obuhvaća ručni iskop za otkrivanje kućnih priključaka </t>
    </r>
    <r>
      <rPr>
        <sz val="11"/>
        <color rgb="FFFF0000"/>
        <rFont val="Arial Narrow"/>
        <family val="2"/>
        <charset val="238"/>
      </rPr>
      <t>(PE100, SDR 11, PN 10 -DN32mm)</t>
    </r>
    <r>
      <rPr>
        <sz val="11"/>
        <rFont val="Arial Narrow"/>
        <family val="2"/>
        <charset val="238"/>
      </rPr>
      <t>, planiranje rova, dobavu i ugradnju materijala za izradu posteljice, izvedbu nadsloja i zatrpavanje prespojenog priključka, nabavu dopremu i montažu vodovodnih cijevi sa svim montažnim i spojnim elementima i fazonskim komadima te dobavu i ugradnju upozravajuće trake a sve prema uvjetima distributera. Nakon montaže izvesti ispitivanje, ispiranje, dezinfekciju te ponovno puštanje u rad. U cijenu stavke uključiti demontažu i ponovnu montažu priključaka  u zoni kanaliacijskog rova kao i sav rad, opremu i materijal potreban za potpuno dovršenje stavke. Obračun po komadu prespojenog priključka do pune funkcionalnosti.</t>
    </r>
  </si>
  <si>
    <r>
      <t xml:space="preserve">Izvedba izvoda kućnog priključka za priključak kućanstava </t>
    </r>
    <r>
      <rPr>
        <sz val="11"/>
        <color rgb="FFFF0000"/>
        <rFont val="Arial Narrow"/>
        <family val="2"/>
        <charset val="238"/>
      </rPr>
      <t>do 10m duljine</t>
    </r>
    <r>
      <rPr>
        <sz val="11"/>
        <rFont val="Arial Narrow"/>
        <family val="2"/>
      </rPr>
      <t xml:space="preserve">. Nabava, doprema, prijevoz na mjesto gradnje i ugradnja sa svim potrebnim spojnim i brtvenim materijalom u vodonepropusnoj izvedbi: 
- vodovodne cijevi DN 32 mm, kvalitete SDR 11, PN 10
</t>
    </r>
  </si>
  <si>
    <t>ELEKTRO RADOVI NA RASVJETI KRUŽNOG TOKA</t>
  </si>
  <si>
    <t>7.1.</t>
  </si>
  <si>
    <t>Iskop rova za polaganje energetskog kablea javne rasvjete. Rov je širine minimalno 35 cm i dubine minimalno 80 cm. Prije iskopa izvesti probne iskope šlicanjem dijeljenjem trase postavljanja kabela na 3 dijela. Zatrpavanje rova prema protokolu prikazanom u tehničkoj dokumentaciji - posteljica visine 20 cm pijeska, te gdje je moguće 30 cm čiste nabijene zemlje i minimalno 30 cm zemlje iz iskopa predmetnog rova, cijelom dužinom rova.</t>
  </si>
  <si>
    <t>7.2.</t>
  </si>
  <si>
    <t>Dobava i ugradnja energetskog kabela za spajanje novih uređaja na postojeću instalaciju vanjske rasvjete, te prolaza za kabele ispod asfalta u kableskim kolonama betonskim polucijevima za elektroenergetske kabele</t>
  </si>
  <si>
    <t xml:space="preserve"> - PP00-A 4x25mm²</t>
  </si>
  <si>
    <t xml:space="preserve"> - uže Cu 16mm²</t>
  </si>
  <si>
    <t xml:space="preserve"> - PVC pokrov za pozemni kabel</t>
  </si>
  <si>
    <t xml:space="preserve"> - traka upozorenja (struja)</t>
  </si>
  <si>
    <t xml:space="preserve"> - betonska polucijev širine 1m</t>
  </si>
  <si>
    <t>7.3.</t>
  </si>
  <si>
    <t>Dobava i montaža rasvjetnog stupa sa svjetiljkama. Stavka sadrži sve potrebne radove, spajanja kabela i vodiča, te spajanje opreme do pune funkcionalnosti</t>
  </si>
  <si>
    <t xml:space="preserve"> - izrada betonskog temelja za stup visine 8m, 100/43cm x 120cm, sa PVC cijevima</t>
  </si>
  <si>
    <t xml:space="preserve"> - vruće cinčani stožasti sa temeljnom pločom, visine 8m, sa nasadnikom Φ76mm</t>
  </si>
  <si>
    <t xml:space="preserve"> - šablona za rasvjetni stup</t>
  </si>
  <si>
    <t xml:space="preserve"> - vijak M24x810</t>
  </si>
  <si>
    <t xml:space="preserve"> - stupna razdjelnica za rasvjetni stup</t>
  </si>
  <si>
    <t xml:space="preserve"> - PP00-Y 3x2,5mm²</t>
  </si>
  <si>
    <t xml:space="preserve"> - četverostruka konzola za 4 svjetiljke, L=700</t>
  </si>
  <si>
    <t xml:space="preserve"> - svjetiljka stupna, LED, 63W/86%, za ugradnju na konzolu (LED84-4S/830 DW10)</t>
  </si>
  <si>
    <t>U slučaju nailaska na neucrtanu postojeću infrastrukturu provesti zaštitu iste primjenom Zakona o elektroničkim komunikacijama (NN br. 73/08, 90/11, 133/12, 80/13, 71/14 i 72,17) i Članku 5. Pravilnika o načinu i uvjetima određivanja zone elektroničke komunikacijske infrastrukture i druge povezane opreme, zaštitne zone i radijskog koridora te obveze investitora radova ili gradevine (NN br. 75/13)</t>
  </si>
  <si>
    <t xml:space="preserve"> - pijesak</t>
  </si>
  <si>
    <t>7.4.</t>
  </si>
  <si>
    <r>
      <t xml:space="preserve"> - betonska cijev </t>
    </r>
    <r>
      <rPr>
        <sz val="11"/>
        <color rgb="FFFF0000"/>
        <rFont val="Calibri"/>
        <family val="2"/>
        <charset val="238"/>
      </rPr>
      <t>φ100mm</t>
    </r>
  </si>
  <si>
    <r>
      <t>m</t>
    </r>
    <r>
      <rPr>
        <vertAlign val="superscript"/>
        <sz val="11"/>
        <color rgb="FFFF0000"/>
        <rFont val="Arial Narrow"/>
        <family val="2"/>
        <charset val="238"/>
      </rPr>
      <t>3</t>
    </r>
  </si>
  <si>
    <t>7.</t>
  </si>
  <si>
    <t xml:space="preserve">Izmještanje postojećih instalacija koje se nalaze u koliziji s trasom kanalizacije komplet sa svim veznim (spojnim) pripadajućim elementima, uključivo i izmještanje hidranta. Cijevi se polažu na pripremljenu posteljicu debljine 10 cm od pijeska. Gotova podloga planirana točnošću ±1 cm i u padu prema projektu. Obloga cijevi se izvodi nakon montaže te tlačne probe, pijeskom do visine 30 cm iznad gornjeg ruba cijevi. Nakon toga pristupa se zatrpavanju zamjenskim kamenim materijalom u slojevima od 30 cm s pažljivim nabijanjem. Zbijenost zatrpanog rova mora biti tolika da ne dođe do naknadnog slijegavanja (80 N/mm2). PEHD cijevi spajat će se elektrospojnicama elektrofuzijskim zavarivanjem. U jediničnu cijenu uračunati  dobavu, transport, te sve potrebne radove na ugradbi - montaži PEHD cjevovoda. U stavku uračunati i nabavu i dopremu zamjenskog kamenog materijala 0/63 mm granulacije, te pijeska 0/4 mm granulacije.
</t>
  </si>
  <si>
    <t xml:space="preserve">-prespajanje novopoloženog cjevovoda sa postojećim. U cijenu uračunati svi građevinski i monterski radovi sa potrebnim materijalom i radom do potpune gotovosti, te sve potrebne radnje u svezi s spajanjem (troškovi informiranja potrošača o predviđenom zahvatu, troškovi dobave i distribucije pitke vode cisternama dok traje intervencija), te cijena izgubljene vode. </t>
  </si>
  <si>
    <t>-cestovna kapa za teleskopsko vreteno zasuna</t>
  </si>
  <si>
    <t>-univerzalna podložna PE ploča za ugradbene garniture</t>
  </si>
  <si>
    <t>-slobodna prirubnica s čeličnom jezgorm DN100</t>
  </si>
  <si>
    <t>-zasun, prirubnički kratki, DN100, Rd=1.0 - 1.5 m</t>
  </si>
  <si>
    <t>-ugradbena garnitura za zasun DN100</t>
  </si>
  <si>
    <t>-prirubnička brtva s čeličnom jezgrom DN100, od EPDM-a</t>
  </si>
  <si>
    <t>-PEHD ele. spojnica φ110, SDR11</t>
  </si>
  <si>
    <t>-PEHD T-komad, reducirani φ110/φ90 mm, SDR11</t>
  </si>
  <si>
    <t>-PEHD ele. spojnica φ90, SDR11</t>
  </si>
  <si>
    <t>-PEHD tuljak, DN80/φ90 mm, SDR11</t>
  </si>
  <si>
    <t>-slobodna prirubnica s čeličnom jezgorm DN80</t>
  </si>
  <si>
    <t>-N komad prirubnički, DN80</t>
  </si>
  <si>
    <t>-prirubnička brtva s čeličnom jezgrom DN80, od EPDM-a</t>
  </si>
  <si>
    <t>-nadzemni hidrant, DN80, prirubnički</t>
  </si>
  <si>
    <t>-PEHD T-komad, φ110 mm, SDR11</t>
  </si>
  <si>
    <t>-PEHD ele. redukcija, φ110/φ63 mm</t>
  </si>
  <si>
    <t>-PEHD tuljak DN100/φ110mm, +GF+</t>
  </si>
  <si>
    <t>-E2 zasun prirubnički, dugi, "F5", za radni tlak 16 bara DN80</t>
  </si>
  <si>
    <t>-E2 zasun prirubnički, dugi, "F5", za radni tlak 16 bara DN100</t>
  </si>
  <si>
    <t>-teleskopska ugradbena garnitura, Rd=1,0-1,5</t>
  </si>
  <si>
    <t>-potporni INOX prsten za PE cijev φ63, SDR11</t>
  </si>
  <si>
    <t>-potporni INOX prsten za PE cijev φ110 SDR11</t>
  </si>
  <si>
    <t>-zasun za kućni priključk sa ISO naglavcima za PE/PVC cijevi</t>
  </si>
  <si>
    <t>-PEHD ele. spojnica φ63, SDR11</t>
  </si>
  <si>
    <t>-PEHD cijev φ110mm, SDR11, palice po 12m</t>
  </si>
  <si>
    <t>-PEHD cijev φ63mm, SDR11, palice po 12m</t>
  </si>
  <si>
    <t>-PEHD elektro koljeno 90°, φ110, SDR11</t>
  </si>
  <si>
    <t>-PEHD elektro koljeno 45°, φ63, SDR11</t>
  </si>
  <si>
    <t>-PVC cijev φ110 SN8, za zaštitnu kolonu ispod ceste</t>
  </si>
  <si>
    <t>-PVC zaštitna traka "POZOR VODOVOD", detektabilna</t>
  </si>
  <si>
    <t xml:space="preserve">U stavku je uključena ugradnja  sveg materijala kao i spojni i brtveni materijal (vijci, matice, brtve gumene sa uprešanim čeličnim prstenom za prirubnički spoj) kod ugradnje svih armatura i fazonskih komada. Stavka obuhvaća sav rad, opremu i materijal potreban za potpuno dovršenje stavke sukladno posebnim uvjetima građenja vlasnika instalacije i uz njihov nadzor. Radove izvoditi prema Općim tehničkim uvjetima (OTU 1-02.5, HC_OTU 1-03.2) i posebnim uvjetima građenja od poduzeća "Komunalije d.o.o." NAPOMENA!  Prilikom predviđanja duljine cijevi predvidjeti količinu 5% veću od navedenih u troškovničkim stavkama zbog sinusidalnog polaganja cijevi unutar rova, jer su dužine cijevi podatak iz geodetske izmjere trase. Kod ugradnje je moguće odstupanje od navedenih dužina zbog navedenog razloga. Kolićine više cijevi ukalkulirati u jediničnu cijenu ugradnje. </t>
  </si>
  <si>
    <t>-PEHD cijev φ90mm, SDR11, palice po 12m (spoj hidranta)</t>
  </si>
  <si>
    <t>-označavanje trase izvedenog cjevovoda u karakterističnim točkama (prijelaz ispod  ceste – po dvije oznake, čvorišta, okna, muljni ispusti i odzračni ventili – po jedna oznaka i dr.). Predviđeno je označavanje metalnom pločom s natpisom dimenzija 30x20, učvršćenom na čelični stup ø 50 mm i visine cca 1.5 m, uključujući antikorozivnu zaštitu i završno ličenje. Stavkom je obuhvaćen sav materijal i rad potreban za izradu i postavljanje oznake, uključujući i betonski temelj od betona C16/20 ( dim. 0.3 x 0.3 x 0.5 m) za svaku.</t>
  </si>
  <si>
    <r>
      <t xml:space="preserve">  - Spojnica, s obje strane naglavak za PEHD cijev DN100 / </t>
    </r>
    <r>
      <rPr>
        <sz val="11"/>
        <color rgb="FFFF0000"/>
        <rFont val="Calibri"/>
        <family val="2"/>
        <charset val="238"/>
      </rPr>
      <t>φ</t>
    </r>
    <r>
      <rPr>
        <sz val="11"/>
        <color rgb="FFFF0000"/>
        <rFont val="Arial Narrow"/>
        <family val="2"/>
        <charset val="238"/>
      </rPr>
      <t>110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</si>
</sst>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 #,##0_-;_-* &quot;-&quot;_-;_-@_-"/>
    <numFmt numFmtId="44" formatCode="_-* #,##0.00\ &quot;kn&quot;_-;\-* #,##0.00\ &quot;kn&quot;_-;_-* &quot;-&quot;??\ &quot;kn&quot;_-;_-@_-"/>
    <numFmt numFmtId="43" formatCode="_-* #,##0.00_-;\-* #,##0.00_-;_-* &quot;-&quot;??_-;_-@_-"/>
    <numFmt numFmtId="164" formatCode="_-&quot;£&quot;* #,##0_-;\-&quot;£&quot;* #,##0_-;_-&quot;£&quot;* &quot;-&quot;_-;_-@_-"/>
    <numFmt numFmtId="165" formatCode="_-&quot;£&quot;* #,##0.00_-;\-&quot;£&quot;* #,##0.00_-;_-&quot;£&quot;* &quot;-&quot;??_-;_-@_-"/>
    <numFmt numFmtId="166" formatCode="_-* #,##0.00\ _k_n_-;\-* #,##0.00\ _k_n_-;_-* &quot;-&quot;??\ _k_n_-;_-@_-"/>
    <numFmt numFmtId="167" formatCode="#,##0.00\ &quot;kn&quot;"/>
    <numFmt numFmtId="168" formatCode="_-* #,##0\ _S_k_-;\-* #,##0\ _S_k_-;_-* &quot;-&quot;\ _S_k_-;_-@_-"/>
    <numFmt numFmtId="169" formatCode="_-* #,##0\ _z_ł_-;\-* #,##0\ _z_ł_-;_-* &quot;-&quot;\ _z_ł_-;_-@_-"/>
    <numFmt numFmtId="170" formatCode="_-* #,##0.00\ _z_ł_-;\-* #,##0.00\ _z_ł_-;_-* &quot;-&quot;??\ _z_ł_-;_-@_-"/>
    <numFmt numFmtId="171" formatCode="#,##0.00\ [$kn-41A]"/>
    <numFmt numFmtId="172" formatCode="_-* #,##0\ &quot;zł&quot;_-;\-* #,##0\ &quot;zł&quot;_-;_-* &quot;-&quot;\ &quot;zł&quot;_-;_-@_-"/>
    <numFmt numFmtId="173" formatCode="_-* #,##0.00\ &quot;zł&quot;_-;\-* #,##0.00\ &quot;zł&quot;_-;_-* &quot;-&quot;??\ &quot;zł&quot;_-;_-@_-"/>
    <numFmt numFmtId="174" formatCode="_ [$€]\ * #,##0.00_ ;_ [$€]\ * \-#,##0.00_ ;_ [$€]\ * &quot;-&quot;??_ ;_ @_ "/>
    <numFmt numFmtId="175" formatCode="#,##0.00&quot; kn&quot;"/>
    <numFmt numFmtId="176" formatCode="_-* #,##0.00\ _k_n_-;\-* #,##0.00\ _k_n_-;_-* \-??\ _k_n_-;_-@_-"/>
    <numFmt numFmtId="177" formatCode="#,##0.00\ _k_n"/>
    <numFmt numFmtId="178" formatCode="[$€-2]\ #,##0"/>
    <numFmt numFmtId="179" formatCode="_(&quot;$&quot;* #,##0.00_);_(&quot;$&quot;* \(#,##0.00\);_(&quot;$&quot;* &quot;-&quot;??_);_(@_)"/>
    <numFmt numFmtId="180" formatCode="00&quot;. &quot;"/>
  </numFmts>
  <fonts count="159">
    <font>
      <sz val="11"/>
      <color theme="1"/>
      <name val="Calibri"/>
      <family val="2"/>
      <charset val="238"/>
      <scheme val="minor"/>
    </font>
    <font>
      <sz val="11"/>
      <name val="Arial Narrow"/>
      <family val="2"/>
      <charset val="238"/>
    </font>
    <font>
      <sz val="11"/>
      <color theme="1"/>
      <name val="Calibri"/>
      <family val="2"/>
      <charset val="238"/>
      <scheme val="minor"/>
    </font>
    <font>
      <sz val="11"/>
      <color theme="1"/>
      <name val="Calibri"/>
      <family val="2"/>
      <scheme val="minor"/>
    </font>
    <font>
      <sz val="8"/>
      <name val="Arial Narrow"/>
      <family val="2"/>
      <charset val="238"/>
    </font>
    <font>
      <sz val="10"/>
      <name val="Arial Narrow"/>
      <family val="2"/>
      <charset val="238"/>
    </font>
    <font>
      <sz val="10"/>
      <name val="Arial"/>
      <family val="2"/>
      <charset val="238"/>
    </font>
    <font>
      <sz val="11"/>
      <color indexed="8"/>
      <name val="Arial Narrow"/>
      <family val="2"/>
      <charset val="238"/>
    </font>
    <font>
      <b/>
      <sz val="14"/>
      <color indexed="8"/>
      <name val="Arial Narrow"/>
      <family val="2"/>
      <charset val="238"/>
    </font>
    <font>
      <b/>
      <sz val="12"/>
      <color indexed="8"/>
      <name val="Arial Narrow"/>
      <family val="2"/>
      <charset val="238"/>
    </font>
    <font>
      <b/>
      <sz val="11"/>
      <color indexed="8"/>
      <name val="Arial Narrow"/>
      <family val="2"/>
      <charset val="238"/>
    </font>
    <font>
      <sz val="11"/>
      <name val="Arial"/>
      <family val="2"/>
    </font>
    <font>
      <sz val="12"/>
      <name val="Tms Rmn"/>
    </font>
    <font>
      <sz val="10"/>
      <name val="Arial"/>
      <family val="2"/>
    </font>
    <font>
      <sz val="10"/>
      <color theme="1"/>
      <name val="Arial"/>
      <family val="2"/>
      <charset val="238"/>
    </font>
    <font>
      <sz val="11"/>
      <name val="Times New Roman CE"/>
      <charset val="238"/>
    </font>
    <font>
      <sz val="12"/>
      <name val="HRHelvetica"/>
    </font>
    <font>
      <sz val="10"/>
      <color indexed="18"/>
      <name val="CRO_Swiss-Italic"/>
    </font>
    <font>
      <b/>
      <sz val="9"/>
      <name val="Tahoma"/>
      <family val="2"/>
    </font>
    <font>
      <sz val="11"/>
      <name val="Arial Narrow"/>
      <family val="2"/>
    </font>
    <font>
      <sz val="10"/>
      <name val="Helv"/>
      <charset val="238"/>
    </font>
    <font>
      <b/>
      <sz val="14"/>
      <name val="Arial"/>
      <family val="2"/>
      <charset val="238"/>
    </font>
    <font>
      <b/>
      <sz val="11"/>
      <name val="Arial Narrow"/>
      <family val="2"/>
      <charset val="238"/>
    </font>
    <font>
      <sz val="11"/>
      <name val="Arial"/>
      <family val="2"/>
      <charset val="238"/>
    </font>
    <font>
      <vertAlign val="superscript"/>
      <sz val="11"/>
      <name val="Arial Narrow"/>
      <family val="2"/>
      <charset val="238"/>
    </font>
    <font>
      <sz val="11"/>
      <color rgb="FFFF0000"/>
      <name val="Arial Narrow"/>
      <family val="2"/>
      <charset val="238"/>
    </font>
    <font>
      <sz val="10"/>
      <name val="Arial"/>
      <family val="2"/>
    </font>
    <font>
      <sz val="10"/>
      <name val="Arial CE"/>
      <charset val="238"/>
    </font>
    <font>
      <sz val="10"/>
      <name val="Arial"/>
      <family val="2"/>
    </font>
    <font>
      <sz val="10"/>
      <name val="MS Sans Serif"/>
      <family val="2"/>
      <charset val="238"/>
    </font>
    <font>
      <sz val="10"/>
      <name val="Helv"/>
    </font>
    <font>
      <sz val="11"/>
      <color indexed="8"/>
      <name val="Calibri"/>
      <family val="2"/>
      <charset val="238"/>
    </font>
    <font>
      <sz val="11"/>
      <color indexed="9"/>
      <name val="Calibri"/>
      <family val="2"/>
      <charset val="238"/>
    </font>
    <font>
      <sz val="11"/>
      <color indexed="10"/>
      <name val="Calibri"/>
      <family val="2"/>
      <charset val="238"/>
    </font>
    <font>
      <b/>
      <sz val="11"/>
      <color indexed="52"/>
      <name val="Calibri"/>
      <family val="2"/>
      <charset val="238"/>
    </font>
    <font>
      <sz val="11"/>
      <color indexed="52"/>
      <name val="Calibri"/>
      <family val="2"/>
      <charset val="238"/>
    </font>
    <font>
      <sz val="11"/>
      <color indexed="62"/>
      <name val="Calibri"/>
      <family val="2"/>
      <charset val="238"/>
    </font>
    <font>
      <u/>
      <sz val="10"/>
      <color indexed="12"/>
      <name val="Arial CE"/>
      <charset val="238"/>
    </font>
    <font>
      <sz val="11"/>
      <color indexed="20"/>
      <name val="Calibri"/>
      <family val="2"/>
      <charset val="238"/>
    </font>
    <font>
      <sz val="10"/>
      <name val="Times New Roman CE"/>
      <charset val="238"/>
    </font>
    <font>
      <sz val="10"/>
      <name val="Times New Roman CE"/>
      <family val="1"/>
      <charset val="238"/>
    </font>
    <font>
      <sz val="12"/>
      <name val="Times New Roman CE"/>
      <charset val="238"/>
    </font>
    <font>
      <sz val="12"/>
      <name val="Times New Roman CE"/>
      <family val="1"/>
      <charset val="238"/>
    </font>
    <font>
      <sz val="11"/>
      <color indexed="60"/>
      <name val="Calibri"/>
      <family val="2"/>
      <charset val="238"/>
    </font>
    <font>
      <sz val="10"/>
      <name val="MS Sans Serif"/>
      <family val="2"/>
    </font>
    <font>
      <sz val="10"/>
      <name val="Arial PL"/>
      <charset val="238"/>
    </font>
    <font>
      <u/>
      <sz val="10"/>
      <color indexed="36"/>
      <name val="Arial CE"/>
      <charset val="238"/>
    </font>
    <font>
      <sz val="11"/>
      <color indexed="17"/>
      <name val="Calibri"/>
      <family val="2"/>
      <charset val="238"/>
    </font>
    <font>
      <b/>
      <sz val="11"/>
      <color indexed="63"/>
      <name val="Calibri"/>
      <family val="2"/>
      <charset val="238"/>
    </font>
    <font>
      <sz val="10"/>
      <color indexed="8"/>
      <name val="Arial CE"/>
      <charset val="238"/>
    </font>
    <font>
      <i/>
      <sz val="11"/>
      <color indexed="23"/>
      <name val="Calibri"/>
      <family val="2"/>
      <charset val="238"/>
    </font>
    <font>
      <b/>
      <sz val="18"/>
      <color indexed="56"/>
      <name val="Cambria"/>
      <family val="1"/>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8"/>
      <name val="Calibri"/>
      <family val="2"/>
      <charset val="238"/>
    </font>
    <font>
      <b/>
      <sz val="11"/>
      <color indexed="9"/>
      <name val="Calibri"/>
      <family val="2"/>
      <charset val="238"/>
    </font>
    <font>
      <sz val="10"/>
      <color indexed="21"/>
      <name val="CRO_Swiss-Italic"/>
    </font>
    <font>
      <sz val="10"/>
      <color indexed="17"/>
      <name val="CRO_Swiss-Italic"/>
    </font>
    <font>
      <sz val="9"/>
      <name val="Arial Narrow"/>
      <family val="2"/>
      <charset val="238"/>
    </font>
    <font>
      <sz val="16"/>
      <color indexed="8"/>
      <name val="Arial Narrow"/>
      <family val="2"/>
      <charset val="238"/>
    </font>
    <font>
      <b/>
      <sz val="16"/>
      <color indexed="8"/>
      <name val="Arial Narrow"/>
      <family val="2"/>
    </font>
    <font>
      <b/>
      <sz val="11"/>
      <name val="Arial Narrow"/>
      <family val="2"/>
    </font>
    <font>
      <b/>
      <sz val="12"/>
      <name val="Arial Narrow"/>
      <family val="2"/>
      <charset val="238"/>
    </font>
    <font>
      <b/>
      <sz val="11"/>
      <color theme="1"/>
      <name val="Calibri"/>
      <family val="2"/>
      <charset val="238"/>
      <scheme val="minor"/>
    </font>
    <font>
      <sz val="14"/>
      <color theme="1"/>
      <name val="Arial Narrow"/>
      <family val="2"/>
      <charset val="238"/>
    </font>
    <font>
      <sz val="11"/>
      <color theme="1"/>
      <name val="Arial Narrow"/>
      <family val="2"/>
    </font>
    <font>
      <vertAlign val="superscript"/>
      <sz val="11"/>
      <name val="Arial Narrow"/>
      <family val="2"/>
    </font>
    <font>
      <sz val="10"/>
      <color indexed="10"/>
      <name val="Arial"/>
      <family val="2"/>
      <charset val="238"/>
    </font>
    <font>
      <sz val="12"/>
      <name val="Arial Narrow"/>
      <family val="2"/>
      <charset val="238"/>
    </font>
    <font>
      <sz val="12"/>
      <color indexed="8"/>
      <name val="Arial Narrow"/>
      <family val="2"/>
      <charset val="238"/>
    </font>
    <font>
      <sz val="10"/>
      <color indexed="8"/>
      <name val="Arial"/>
      <family val="2"/>
      <charset val="238"/>
    </font>
    <font>
      <sz val="10"/>
      <color indexed="22"/>
      <name val="Arial"/>
      <family val="2"/>
      <charset val="238"/>
    </font>
    <font>
      <sz val="10"/>
      <color indexed="20"/>
      <name val="Arial"/>
      <family val="2"/>
      <charset val="238"/>
    </font>
    <font>
      <b/>
      <sz val="10"/>
      <color indexed="52"/>
      <name val="Arial"/>
      <family val="2"/>
      <charset val="238"/>
    </font>
    <font>
      <b/>
      <sz val="10"/>
      <color indexed="22"/>
      <name val="Arial"/>
      <family val="2"/>
      <charset val="238"/>
    </font>
    <font>
      <i/>
      <sz val="10"/>
      <color indexed="23"/>
      <name val="Arial"/>
      <family val="2"/>
      <charset val="238"/>
    </font>
    <font>
      <sz val="10"/>
      <color indexed="17"/>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sz val="10"/>
      <color indexed="62"/>
      <name val="Arial"/>
      <family val="2"/>
      <charset val="238"/>
    </font>
    <font>
      <sz val="10"/>
      <name val="Futura Bk L2"/>
      <family val="2"/>
      <charset val="238"/>
    </font>
    <font>
      <sz val="10"/>
      <color indexed="52"/>
      <name val="Arial"/>
      <family val="2"/>
      <charset val="238"/>
    </font>
    <font>
      <sz val="14"/>
      <name val="Futura Bk L2"/>
      <family val="2"/>
      <charset val="238"/>
    </font>
    <font>
      <sz val="10"/>
      <color indexed="60"/>
      <name val="Arial"/>
      <family val="2"/>
      <charset val="238"/>
    </font>
    <font>
      <sz val="10"/>
      <name val="Helv"/>
      <family val="2"/>
      <charset val="238"/>
    </font>
    <font>
      <sz val="10"/>
      <name val="Helv"/>
      <family val="2"/>
    </font>
    <font>
      <b/>
      <sz val="10"/>
      <color indexed="63"/>
      <name val="Arial"/>
      <family val="2"/>
      <charset val="238"/>
    </font>
    <font>
      <b/>
      <sz val="12"/>
      <name val="Futura Bk L2"/>
      <family val="2"/>
      <charset val="238"/>
    </font>
    <font>
      <sz val="10"/>
      <name val="Arial CE"/>
      <family val="2"/>
      <charset val="238"/>
    </font>
    <font>
      <b/>
      <sz val="10"/>
      <color indexed="8"/>
      <name val="Arial"/>
      <family val="2"/>
      <charset val="238"/>
    </font>
    <font>
      <sz val="10"/>
      <name val="Tms Rmn"/>
      <charset val="238"/>
    </font>
    <font>
      <sz val="11"/>
      <color theme="1"/>
      <name val="Arial"/>
      <family val="2"/>
    </font>
    <font>
      <b/>
      <sz val="14"/>
      <color indexed="8"/>
      <name val="Arial Narrow"/>
      <family val="2"/>
    </font>
    <font>
      <b/>
      <sz val="14"/>
      <color theme="1"/>
      <name val="Arial Narrow"/>
      <family val="2"/>
    </font>
    <font>
      <sz val="10"/>
      <name val="Arial"/>
      <family val="2"/>
    </font>
    <font>
      <sz val="11"/>
      <color theme="1"/>
      <name val="Arial Narrow"/>
      <family val="2"/>
      <charset val="238"/>
    </font>
    <font>
      <i/>
      <sz val="11"/>
      <color rgb="FF7F7F7F"/>
      <name val="Calibri"/>
      <family val="2"/>
      <charset val="238"/>
      <scheme val="minor"/>
    </font>
    <font>
      <sz val="10"/>
      <name val="CRO_Swiss_Con-Normal"/>
      <charset val="238"/>
    </font>
    <font>
      <i/>
      <sz val="11"/>
      <color rgb="FF7F7F7F"/>
      <name val="Calibri"/>
      <family val="2"/>
      <charset val="238"/>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2"/>
      <name val="Times New Roman CE"/>
      <family val="1"/>
    </font>
    <font>
      <sz val="11"/>
      <color indexed="60"/>
      <name val="Calibri"/>
      <family val="2"/>
    </font>
    <font>
      <sz val="11"/>
      <name val="Arial"/>
      <family val="1"/>
    </font>
    <font>
      <sz val="10"/>
      <color indexed="8"/>
      <name val="Arial"/>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theme="1"/>
      <name val="Arial"/>
      <family val="2"/>
    </font>
    <font>
      <b/>
      <sz val="12"/>
      <color theme="1"/>
      <name val="Arial"/>
      <family val="2"/>
    </font>
    <font>
      <b/>
      <sz val="20"/>
      <color theme="1"/>
      <name val="Arial"/>
      <family val="2"/>
    </font>
    <font>
      <sz val="14"/>
      <color indexed="8"/>
      <name val="Arial Narrow"/>
      <family val="2"/>
    </font>
    <font>
      <sz val="11"/>
      <color rgb="FF000000"/>
      <name val="Arial Narrow"/>
      <family val="2"/>
      <charset val="238"/>
    </font>
    <font>
      <sz val="11"/>
      <color rgb="FFFF0000"/>
      <name val="Calibri"/>
      <family val="2"/>
      <charset val="238"/>
      <scheme val="minor"/>
    </font>
    <font>
      <sz val="10"/>
      <name val="Calibri"/>
      <family val="2"/>
      <charset val="238"/>
      <scheme val="minor"/>
    </font>
    <font>
      <sz val="12"/>
      <name val="Arial"/>
      <family val="2"/>
    </font>
    <font>
      <b/>
      <sz val="12"/>
      <name val="Arial"/>
      <family val="2"/>
    </font>
    <font>
      <sz val="11"/>
      <name val="Calibri"/>
      <family val="2"/>
      <charset val="238"/>
      <scheme val="minor"/>
    </font>
    <font>
      <b/>
      <sz val="20"/>
      <name val="Arial"/>
      <family val="2"/>
    </font>
    <font>
      <b/>
      <sz val="11"/>
      <color rgb="FFFF0000"/>
      <name val="Arial Narrow"/>
      <family val="2"/>
      <charset val="238"/>
    </font>
    <font>
      <b/>
      <sz val="10"/>
      <name val="Calibri"/>
      <family val="2"/>
      <charset val="238"/>
      <scheme val="minor"/>
    </font>
    <font>
      <sz val="11"/>
      <color rgb="FFFF0000"/>
      <name val="Arial Narrow"/>
      <family val="2"/>
    </font>
    <font>
      <b/>
      <sz val="10"/>
      <color rgb="FFFF0000"/>
      <name val="Calibri"/>
      <family val="2"/>
      <charset val="238"/>
      <scheme val="minor"/>
    </font>
    <font>
      <b/>
      <sz val="10"/>
      <color rgb="FFFFFF00"/>
      <name val="Calibri"/>
      <family val="2"/>
      <charset val="238"/>
      <scheme val="minor"/>
    </font>
    <font>
      <sz val="11"/>
      <color rgb="FFFF0000"/>
      <name val="Symbol"/>
      <family val="1"/>
      <charset val="2"/>
    </font>
    <font>
      <sz val="10"/>
      <color indexed="10"/>
      <name val="Calibri"/>
      <family val="2"/>
      <charset val="238"/>
      <scheme val="minor"/>
    </font>
    <font>
      <b/>
      <sz val="14"/>
      <name val="Arial Narrow"/>
      <family val="2"/>
      <charset val="238"/>
    </font>
    <font>
      <b/>
      <sz val="12"/>
      <color rgb="FFFF0000"/>
      <name val="Arial Narrow"/>
      <family val="2"/>
      <charset val="238"/>
    </font>
    <font>
      <sz val="12"/>
      <color theme="1"/>
      <name val="Arial Narrow"/>
      <family val="2"/>
    </font>
    <font>
      <sz val="12"/>
      <name val="Arial Narrow"/>
      <family val="2"/>
    </font>
    <font>
      <b/>
      <sz val="12"/>
      <name val="Arial Narrow"/>
      <family val="2"/>
    </font>
    <font>
      <b/>
      <sz val="14"/>
      <name val="Arial Narrow"/>
      <family val="2"/>
    </font>
    <font>
      <b/>
      <sz val="12"/>
      <color rgb="FFFF0000"/>
      <name val="Calibri"/>
      <family val="2"/>
      <charset val="238"/>
      <scheme val="minor"/>
    </font>
    <font>
      <b/>
      <sz val="11"/>
      <color rgb="FFFF0000"/>
      <name val="Calibri"/>
      <family val="2"/>
      <charset val="238"/>
      <scheme val="minor"/>
    </font>
    <font>
      <b/>
      <sz val="11"/>
      <color rgb="FFFF0000"/>
      <name val="Arial Narrow"/>
      <family val="2"/>
    </font>
    <font>
      <b/>
      <sz val="11"/>
      <color rgb="FFFF0000"/>
      <name val="Arial"/>
      <family val="1"/>
    </font>
    <font>
      <b/>
      <sz val="10"/>
      <color rgb="FFFF0000"/>
      <name val="Arial"/>
      <family val="2"/>
      <charset val="238"/>
    </font>
    <font>
      <b/>
      <sz val="11"/>
      <color rgb="FFFF0000"/>
      <name val="Arial"/>
      <family val="2"/>
      <charset val="238"/>
    </font>
    <font>
      <sz val="9"/>
      <color rgb="FF000000"/>
      <name val="Arial"/>
      <family val="2"/>
      <charset val="238"/>
    </font>
    <font>
      <sz val="10"/>
      <name val="Arial Narrow"/>
      <family val="2"/>
    </font>
    <font>
      <b/>
      <sz val="12"/>
      <color theme="1"/>
      <name val="Arial"/>
      <family val="2"/>
      <charset val="238"/>
    </font>
    <font>
      <sz val="12"/>
      <color theme="1"/>
      <name val="Arial"/>
      <family val="2"/>
      <charset val="238"/>
    </font>
    <font>
      <b/>
      <sz val="12"/>
      <color rgb="FF00B050"/>
      <name val="Arial"/>
      <family val="2"/>
    </font>
    <font>
      <sz val="14"/>
      <color theme="1"/>
      <name val="Arial"/>
      <family val="2"/>
    </font>
    <font>
      <vertAlign val="superscript"/>
      <sz val="11"/>
      <color rgb="FFFF0000"/>
      <name val="Arial Narrow"/>
      <family val="2"/>
      <charset val="238"/>
    </font>
    <font>
      <strike/>
      <sz val="11"/>
      <name val="Arial Narrow"/>
      <family val="2"/>
      <charset val="238"/>
    </font>
    <font>
      <strike/>
      <sz val="11"/>
      <color rgb="FFFF0000"/>
      <name val="Arial Narrow"/>
      <family val="2"/>
      <charset val="238"/>
    </font>
    <font>
      <sz val="11"/>
      <color rgb="FFFF0000"/>
      <name val="Calibri"/>
      <family val="2"/>
      <charset val="238"/>
    </font>
  </fonts>
  <fills count="29">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s>
  <borders count="29">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hair">
        <color indexed="64"/>
      </left>
      <right style="hair">
        <color indexed="64"/>
      </right>
      <top style="hair">
        <color indexed="64"/>
      </top>
      <bottom/>
      <diagonal/>
    </border>
  </borders>
  <cellStyleXfs count="1029">
    <xf numFmtId="0" fontId="0" fillId="0" borderId="0"/>
    <xf numFmtId="0" fontId="3" fillId="0" borderId="0"/>
    <xf numFmtId="166"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0" fontId="11" fillId="0" borderId="0"/>
    <xf numFmtId="0" fontId="6" fillId="0" borderId="0"/>
    <xf numFmtId="0" fontId="6" fillId="0" borderId="0"/>
    <xf numFmtId="0" fontId="12" fillId="0" borderId="0"/>
    <xf numFmtId="0" fontId="6" fillId="0" borderId="0"/>
    <xf numFmtId="0" fontId="13" fillId="0" borderId="0"/>
    <xf numFmtId="0" fontId="14" fillId="0" borderId="0">
      <alignment horizontal="justify" vertical="center" wrapText="1"/>
    </xf>
    <xf numFmtId="0" fontId="15" fillId="0" borderId="0"/>
    <xf numFmtId="0" fontId="2" fillId="0" borderId="0"/>
    <xf numFmtId="0" fontId="6" fillId="0" borderId="0" applyProtection="0"/>
    <xf numFmtId="0" fontId="6" fillId="0" borderId="0" applyProtection="0"/>
    <xf numFmtId="0" fontId="6" fillId="0" borderId="0"/>
    <xf numFmtId="0" fontId="6" fillId="0" borderId="0" applyProtection="0"/>
    <xf numFmtId="0" fontId="6" fillId="0" borderId="0" applyProtection="0"/>
    <xf numFmtId="0" fontId="14" fillId="0" borderId="0"/>
    <xf numFmtId="0" fontId="6" fillId="0" borderId="0" applyProtection="0"/>
    <xf numFmtId="0" fontId="16" fillId="0" borderId="0"/>
    <xf numFmtId="0" fontId="17" fillId="0" borderId="0">
      <alignment horizontal="justify" wrapText="1"/>
      <protection locked="0"/>
    </xf>
    <xf numFmtId="9" fontId="6" fillId="0" borderId="0" applyFont="0" applyFill="0" applyBorder="0" applyAlignment="0" applyProtection="0"/>
    <xf numFmtId="9" fontId="6" fillId="0" borderId="0" applyFont="0" applyFill="0" applyBorder="0" applyAlignment="0" applyProtection="0"/>
    <xf numFmtId="49" fontId="18" fillId="2" borderId="1" applyAlignment="0">
      <alignment horizontal="left" vertical="center"/>
    </xf>
    <xf numFmtId="0" fontId="19" fillId="0" borderId="0">
      <protection locked="0"/>
    </xf>
    <xf numFmtId="0" fontId="20" fillId="0" borderId="0"/>
    <xf numFmtId="0" fontId="11" fillId="0" borderId="0">
      <alignment horizontal="left" vertical="top" wrapText="1"/>
    </xf>
    <xf numFmtId="0" fontId="26" fillId="0" borderId="0"/>
    <xf numFmtId="0" fontId="28" fillId="0" borderId="0"/>
    <xf numFmtId="0" fontId="2" fillId="0" borderId="0"/>
    <xf numFmtId="0" fontId="29" fillId="0" borderId="0"/>
    <xf numFmtId="0" fontId="30" fillId="0" borderId="0"/>
    <xf numFmtId="0" fontId="3" fillId="0" borderId="0"/>
    <xf numFmtId="0" fontId="30" fillId="0" borderId="0"/>
    <xf numFmtId="0" fontId="6" fillId="0" borderId="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6" fillId="0" borderId="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21" borderId="0" applyNumberFormat="0" applyBorder="0" applyAlignment="0" applyProtection="0"/>
    <xf numFmtId="0" fontId="33" fillId="0" borderId="0" applyNumberFormat="0" applyFill="0" applyBorder="0" applyAlignment="0" applyProtection="0"/>
    <xf numFmtId="0" fontId="34" fillId="22" borderId="17" applyNumberFormat="0" applyAlignment="0" applyProtection="0"/>
    <xf numFmtId="0" fontId="35" fillId="0" borderId="18" applyNumberFormat="0" applyFill="0" applyAlignment="0" applyProtection="0"/>
    <xf numFmtId="0" fontId="31" fillId="0" borderId="0">
      <alignment horizontal="center" vertical="center"/>
    </xf>
    <xf numFmtId="0" fontId="31" fillId="0" borderId="0">
      <alignment horizontal="left" vertical="top" wrapText="1"/>
    </xf>
    <xf numFmtId="166" fontId="28" fillId="0" borderId="0" applyFont="0" applyFill="0" applyBorder="0" applyAlignment="0" applyProtection="0"/>
    <xf numFmtId="166" fontId="6" fillId="0" borderId="0" applyFont="0" applyFill="0" applyBorder="0" applyAlignment="0" applyProtection="0"/>
    <xf numFmtId="0" fontId="6" fillId="23" borderId="19" applyNumberFormat="0" applyFont="0" applyAlignment="0" applyProtection="0"/>
    <xf numFmtId="44" fontId="6" fillId="0" borderId="0" applyFont="0" applyFill="0" applyBorder="0" applyAlignment="0" applyProtection="0"/>
    <xf numFmtId="168"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0" fontId="36" fillId="9" borderId="17" applyNumberFormat="0" applyAlignment="0" applyProtection="0"/>
    <xf numFmtId="0" fontId="37" fillId="0" borderId="0" applyNumberFormat="0" applyFill="0" applyBorder="0" applyAlignment="0" applyProtection="0">
      <alignment vertical="top"/>
      <protection locked="0"/>
    </xf>
    <xf numFmtId="0" fontId="38" fillId="5" borderId="0" applyNumberFormat="0" applyBorder="0" applyAlignment="0" applyProtection="0"/>
    <xf numFmtId="0" fontId="39" fillId="0" borderId="0">
      <alignment horizontal="right" vertical="top"/>
    </xf>
    <xf numFmtId="0" fontId="40" fillId="0" borderId="0">
      <alignment horizontal="right" vertical="top"/>
    </xf>
    <xf numFmtId="0" fontId="41" fillId="0" borderId="0">
      <alignment horizontal="justify" vertical="top" wrapText="1"/>
    </xf>
    <xf numFmtId="0" fontId="42" fillId="0" borderId="0">
      <alignment horizontal="justify" vertical="top" wrapText="1"/>
    </xf>
    <xf numFmtId="0" fontId="40" fillId="0" borderId="0">
      <alignment horizontal="left"/>
    </xf>
    <xf numFmtId="4" fontId="42" fillId="0" borderId="0">
      <alignment horizontal="right"/>
    </xf>
    <xf numFmtId="0" fontId="41" fillId="0" borderId="0">
      <alignment horizontal="right"/>
    </xf>
    <xf numFmtId="0" fontId="42" fillId="0" borderId="0">
      <alignment horizontal="right"/>
    </xf>
    <xf numFmtId="4" fontId="41" fillId="0" borderId="0">
      <alignment horizontal="right" wrapText="1"/>
    </xf>
    <xf numFmtId="0" fontId="41" fillId="0" borderId="0">
      <alignment horizontal="right"/>
    </xf>
    <xf numFmtId="41"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43" fillId="24" borderId="0" applyNumberFormat="0" applyBorder="0" applyAlignment="0" applyProtection="0"/>
    <xf numFmtId="0" fontId="6" fillId="0" borderId="0"/>
    <xf numFmtId="0" fontId="6" fillId="0" borderId="0"/>
    <xf numFmtId="0" fontId="6" fillId="0" borderId="0">
      <alignment vertical="center"/>
    </xf>
    <xf numFmtId="0" fontId="6" fillId="0" borderId="0"/>
    <xf numFmtId="0" fontId="6" fillId="0" borderId="0"/>
    <xf numFmtId="0" fontId="2" fillId="0" borderId="0"/>
    <xf numFmtId="0" fontId="29" fillId="0" borderId="0"/>
    <xf numFmtId="0" fontId="44" fillId="0" borderId="0"/>
    <xf numFmtId="0" fontId="6" fillId="0" borderId="0"/>
    <xf numFmtId="171" fontId="6" fillId="0" borderId="0"/>
    <xf numFmtId="0" fontId="6" fillId="0" borderId="0"/>
    <xf numFmtId="0" fontId="2" fillId="0" borderId="0"/>
    <xf numFmtId="0" fontId="13" fillId="0" borderId="0"/>
    <xf numFmtId="0" fontId="27" fillId="0" borderId="0"/>
    <xf numFmtId="0" fontId="29" fillId="0" borderId="0"/>
    <xf numFmtId="0" fontId="2" fillId="0" borderId="0"/>
    <xf numFmtId="0" fontId="13" fillId="0" borderId="0"/>
    <xf numFmtId="0" fontId="6" fillId="0" borderId="0"/>
    <xf numFmtId="0" fontId="6" fillId="0" borderId="0"/>
    <xf numFmtId="0" fontId="6" fillId="0" borderId="0"/>
    <xf numFmtId="0" fontId="6" fillId="0" borderId="0"/>
    <xf numFmtId="0" fontId="6" fillId="0" borderId="0"/>
    <xf numFmtId="171" fontId="6" fillId="0" borderId="0"/>
    <xf numFmtId="0" fontId="3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27" fillId="0" borderId="0"/>
    <xf numFmtId="0" fontId="45" fillId="0" borderId="0"/>
    <xf numFmtId="0" fontId="46" fillId="0" borderId="0" applyNumberFormat="0" applyFill="0" applyBorder="0" applyAlignment="0" applyProtection="0">
      <alignment vertical="top"/>
      <protection locked="0"/>
    </xf>
    <xf numFmtId="0" fontId="47" fillId="6" borderId="0" applyNumberFormat="0" applyBorder="0" applyAlignment="0" applyProtection="0"/>
    <xf numFmtId="0" fontId="48" fillId="22" borderId="20" applyNumberFormat="0" applyAlignment="0" applyProtection="0"/>
    <xf numFmtId="0" fontId="49" fillId="0" borderId="0"/>
    <xf numFmtId="0" fontId="30" fillId="0" borderId="0"/>
    <xf numFmtId="0" fontId="50" fillId="0" borderId="0" applyNumberFormat="0" applyFill="0" applyBorder="0" applyAlignment="0" applyProtection="0"/>
    <xf numFmtId="0" fontId="51" fillId="0" borderId="0" applyNumberFormat="0" applyFill="0" applyBorder="0" applyAlignment="0" applyProtection="0"/>
    <xf numFmtId="0" fontId="52" fillId="0" borderId="21" applyNumberFormat="0" applyFill="0" applyAlignment="0" applyProtection="0"/>
    <xf numFmtId="0" fontId="53" fillId="0" borderId="22" applyNumberFormat="0" applyFill="0" applyAlignment="0" applyProtection="0"/>
    <xf numFmtId="0" fontId="54" fillId="0" borderId="23" applyNumberFormat="0" applyFill="0" applyAlignment="0" applyProtection="0"/>
    <xf numFmtId="0" fontId="54" fillId="0" borderId="0" applyNumberFormat="0" applyFill="0" applyBorder="0" applyAlignment="0" applyProtection="0"/>
    <xf numFmtId="0" fontId="55" fillId="0" borderId="24" applyNumberFormat="0" applyFill="0" applyAlignment="0" applyProtection="0"/>
    <xf numFmtId="0" fontId="56" fillId="25" borderId="25" applyNumberFormat="0" applyAlignment="0" applyProtection="0"/>
    <xf numFmtId="172" fontId="27" fillId="0" borderId="0" applyFont="0" applyFill="0" applyBorder="0" applyAlignment="0" applyProtection="0"/>
    <xf numFmtId="173" fontId="27" fillId="0" borderId="0" applyFont="0" applyFill="0" applyBorder="0" applyAlignment="0" applyProtection="0"/>
    <xf numFmtId="0" fontId="57" fillId="0" borderId="26">
      <alignment horizontal="right" vertical="top"/>
      <protection locked="0"/>
    </xf>
    <xf numFmtId="0" fontId="17" fillId="0" borderId="0" applyFont="0" applyAlignment="0">
      <alignment horizontal="center" wrapText="1"/>
      <protection locked="0"/>
    </xf>
    <xf numFmtId="0" fontId="58" fillId="0" borderId="26">
      <alignment horizontal="right"/>
      <protection locked="0"/>
    </xf>
    <xf numFmtId="0" fontId="13" fillId="0" borderId="0"/>
    <xf numFmtId="0" fontId="13" fillId="0" borderId="0"/>
    <xf numFmtId="0" fontId="3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3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3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3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3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3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3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3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31" fillId="11"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3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31" fillId="12" borderId="0" applyNumberFormat="0" applyBorder="0" applyAlignment="0" applyProtection="0"/>
    <xf numFmtId="0" fontId="3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3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3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3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3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3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3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3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3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3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3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3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3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3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3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38"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34" fillId="22" borderId="17" applyNumberFormat="0" applyAlignment="0" applyProtection="0"/>
    <xf numFmtId="0" fontId="74" fillId="22" borderId="17" applyNumberFormat="0" applyAlignment="0" applyProtection="0"/>
    <xf numFmtId="0" fontId="74" fillId="22" borderId="17" applyNumberFormat="0" applyAlignment="0" applyProtection="0"/>
    <xf numFmtId="0" fontId="74" fillId="22" borderId="17" applyNumberFormat="0" applyAlignment="0" applyProtection="0"/>
    <xf numFmtId="0" fontId="74" fillId="22" borderId="17" applyNumberFormat="0" applyAlignment="0" applyProtection="0"/>
    <xf numFmtId="0" fontId="74" fillId="22" borderId="17" applyNumberFormat="0" applyAlignment="0" applyProtection="0"/>
    <xf numFmtId="0" fontId="74" fillId="22" borderId="17" applyNumberFormat="0" applyAlignment="0" applyProtection="0"/>
    <xf numFmtId="0" fontId="74" fillId="22" borderId="17" applyNumberFormat="0" applyAlignment="0" applyProtection="0"/>
    <xf numFmtId="0" fontId="74" fillId="22" borderId="17" applyNumberFormat="0" applyAlignment="0" applyProtection="0"/>
    <xf numFmtId="0" fontId="74" fillId="22" borderId="17" applyNumberFormat="0" applyAlignment="0" applyProtection="0"/>
    <xf numFmtId="0" fontId="74" fillId="22" borderId="17" applyNumberFormat="0" applyAlignment="0" applyProtection="0"/>
    <xf numFmtId="0" fontId="74" fillId="22" borderId="17" applyNumberFormat="0" applyAlignment="0" applyProtection="0"/>
    <xf numFmtId="0" fontId="74" fillId="22" borderId="17" applyNumberFormat="0" applyAlignment="0" applyProtection="0"/>
    <xf numFmtId="0" fontId="74" fillId="22" borderId="17" applyNumberFormat="0" applyAlignment="0" applyProtection="0"/>
    <xf numFmtId="0" fontId="34" fillId="22" borderId="17" applyNumberFormat="0" applyAlignment="0" applyProtection="0"/>
    <xf numFmtId="0" fontId="56" fillId="25" borderId="25" applyNumberFormat="0" applyAlignment="0" applyProtection="0"/>
    <xf numFmtId="0" fontId="75" fillId="25" borderId="25" applyNumberFormat="0" applyAlignment="0" applyProtection="0"/>
    <xf numFmtId="0" fontId="75" fillId="25" borderId="25" applyNumberFormat="0" applyAlignment="0" applyProtection="0"/>
    <xf numFmtId="0" fontId="75" fillId="25" borderId="25" applyNumberFormat="0" applyAlignment="0" applyProtection="0"/>
    <xf numFmtId="0" fontId="75" fillId="25" borderId="25" applyNumberFormat="0" applyAlignment="0" applyProtection="0"/>
    <xf numFmtId="0" fontId="75" fillId="25" borderId="25" applyNumberFormat="0" applyAlignment="0" applyProtection="0"/>
    <xf numFmtId="0" fontId="75" fillId="25" borderId="25" applyNumberFormat="0" applyAlignment="0" applyProtection="0"/>
    <xf numFmtId="0" fontId="75" fillId="25" borderId="25" applyNumberFormat="0" applyAlignment="0" applyProtection="0"/>
    <xf numFmtId="0" fontId="75" fillId="25" borderId="25" applyNumberFormat="0" applyAlignment="0" applyProtection="0"/>
    <xf numFmtId="0" fontId="75" fillId="25" borderId="25" applyNumberFormat="0" applyAlignment="0" applyProtection="0"/>
    <xf numFmtId="0" fontId="75" fillId="25" borderId="25" applyNumberFormat="0" applyAlignment="0" applyProtection="0"/>
    <xf numFmtId="0" fontId="75" fillId="25" borderId="25" applyNumberFormat="0" applyAlignment="0" applyProtection="0"/>
    <xf numFmtId="0" fontId="75" fillId="25" borderId="25" applyNumberFormat="0" applyAlignment="0" applyProtection="0"/>
    <xf numFmtId="0" fontId="75" fillId="25" borderId="25" applyNumberFormat="0" applyAlignment="0" applyProtection="0"/>
    <xf numFmtId="0" fontId="56" fillId="25" borderId="25" applyNumberFormat="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0" fontId="6"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52"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52" fillId="0" borderId="21" applyNumberFormat="0" applyFill="0" applyAlignment="0" applyProtection="0"/>
    <xf numFmtId="0" fontId="53"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53" fillId="0" borderId="22" applyNumberFormat="0" applyFill="0" applyAlignment="0" applyProtection="0"/>
    <xf numFmtId="0" fontId="54"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54" fillId="0" borderId="23" applyNumberFormat="0" applyFill="0" applyAlignment="0" applyProtection="0"/>
    <xf numFmtId="0" fontId="54"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36" fillId="9" borderId="17" applyNumberFormat="0" applyAlignment="0" applyProtection="0"/>
    <xf numFmtId="0" fontId="81" fillId="9" borderId="17" applyNumberFormat="0" applyAlignment="0" applyProtection="0"/>
    <xf numFmtId="0" fontId="81" fillId="9" borderId="17" applyNumberFormat="0" applyAlignment="0" applyProtection="0"/>
    <xf numFmtId="0" fontId="81" fillId="9" borderId="17" applyNumberFormat="0" applyAlignment="0" applyProtection="0"/>
    <xf numFmtId="0" fontId="81" fillId="9" borderId="17" applyNumberFormat="0" applyAlignment="0" applyProtection="0"/>
    <xf numFmtId="0" fontId="81" fillId="9" borderId="17" applyNumberFormat="0" applyAlignment="0" applyProtection="0"/>
    <xf numFmtId="0" fontId="81" fillId="9" borderId="17" applyNumberFormat="0" applyAlignment="0" applyProtection="0"/>
    <xf numFmtId="0" fontId="81" fillId="9" borderId="17" applyNumberFormat="0" applyAlignment="0" applyProtection="0"/>
    <xf numFmtId="0" fontId="81" fillId="9" borderId="17" applyNumberFormat="0" applyAlignment="0" applyProtection="0"/>
    <xf numFmtId="0" fontId="81" fillId="9" borderId="17" applyNumberFormat="0" applyAlignment="0" applyProtection="0"/>
    <xf numFmtId="0" fontId="81" fillId="9" borderId="17" applyNumberFormat="0" applyAlignment="0" applyProtection="0"/>
    <xf numFmtId="0" fontId="81" fillId="9" borderId="17" applyNumberFormat="0" applyAlignment="0" applyProtection="0"/>
    <xf numFmtId="0" fontId="81" fillId="9" borderId="17" applyNumberFormat="0" applyAlignment="0" applyProtection="0"/>
    <xf numFmtId="0" fontId="81" fillId="9" borderId="17" applyNumberFormat="0" applyAlignment="0" applyProtection="0"/>
    <xf numFmtId="0" fontId="36" fillId="9" borderId="17" applyNumberFormat="0" applyAlignment="0" applyProtection="0"/>
    <xf numFmtId="49" fontId="82" fillId="0" borderId="12" applyFill="0" applyProtection="0">
      <alignment horizontal="center" vertical="center"/>
      <protection locked="0"/>
    </xf>
    <xf numFmtId="0" fontId="35"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35" fillId="0" borderId="18" applyNumberFormat="0" applyFill="0" applyAlignment="0" applyProtection="0"/>
    <xf numFmtId="49" fontId="84" fillId="0" borderId="0" applyFill="0" applyBorder="0" applyProtection="0">
      <alignment horizontal="center" vertical="center"/>
      <protection locked="0"/>
    </xf>
    <xf numFmtId="49" fontId="84" fillId="0" borderId="0" applyFill="0" applyBorder="0" applyProtection="0">
      <alignment horizontal="center" vertical="center"/>
      <protection locked="0"/>
    </xf>
    <xf numFmtId="49" fontId="84" fillId="0" borderId="0" applyFill="0" applyBorder="0" applyProtection="0">
      <alignment horizontal="center" vertical="center"/>
      <protection locked="0"/>
    </xf>
    <xf numFmtId="49" fontId="84" fillId="0" borderId="0" applyFill="0" applyBorder="0" applyProtection="0">
      <alignment horizontal="center" vertical="center"/>
      <protection locked="0"/>
    </xf>
    <xf numFmtId="49" fontId="84" fillId="0" borderId="0" applyFill="0" applyBorder="0" applyProtection="0">
      <alignment horizontal="center" vertical="center"/>
      <protection locked="0"/>
    </xf>
    <xf numFmtId="49" fontId="84" fillId="0" borderId="0" applyFill="0" applyBorder="0" applyProtection="0">
      <alignment horizontal="center" vertical="center"/>
      <protection locked="0"/>
    </xf>
    <xf numFmtId="49" fontId="84" fillId="0" borderId="0" applyFill="0" applyBorder="0" applyProtection="0">
      <alignment horizontal="center" vertical="center"/>
      <protection locked="0"/>
    </xf>
    <xf numFmtId="49" fontId="84" fillId="0" borderId="0" applyFill="0" applyBorder="0" applyProtection="0">
      <alignment horizontal="center" vertical="center"/>
      <protection locked="0"/>
    </xf>
    <xf numFmtId="49" fontId="84" fillId="0" borderId="0" applyFill="0" applyBorder="0" applyProtection="0">
      <alignment horizontal="center" vertical="center"/>
      <protection locked="0"/>
    </xf>
    <xf numFmtId="49" fontId="84" fillId="0" borderId="0" applyFill="0" applyBorder="0" applyProtection="0">
      <alignment horizontal="center" vertical="center"/>
      <protection locked="0"/>
    </xf>
    <xf numFmtId="49" fontId="84" fillId="0" borderId="0" applyFill="0" applyBorder="0" applyProtection="0">
      <alignment horizontal="center" vertical="center"/>
      <protection locked="0"/>
    </xf>
    <xf numFmtId="49" fontId="84" fillId="0" borderId="0" applyFill="0" applyBorder="0" applyProtection="0">
      <alignment horizontal="center" vertical="center"/>
      <protection locked="0"/>
    </xf>
    <xf numFmtId="49" fontId="84" fillId="0" borderId="0" applyFill="0" applyBorder="0" applyProtection="0">
      <alignment horizontal="center" vertical="center"/>
      <protection locked="0"/>
    </xf>
    <xf numFmtId="0" fontId="43"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6" fillId="0" borderId="0">
      <protection locked="0"/>
    </xf>
    <xf numFmtId="0" fontId="86" fillId="0" borderId="0">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23" borderId="19" applyNumberFormat="0" applyFont="0" applyAlignment="0" applyProtection="0"/>
    <xf numFmtId="0" fontId="6" fillId="0" borderId="0"/>
    <xf numFmtId="0" fontId="6" fillId="0" borderId="0"/>
    <xf numFmtId="0" fontId="6" fillId="0" borderId="0"/>
    <xf numFmtId="0" fontId="6" fillId="0" borderId="0"/>
    <xf numFmtId="0" fontId="6" fillId="0" borderId="0"/>
    <xf numFmtId="0" fontId="87" fillId="0" borderId="0">
      <protection locked="0"/>
    </xf>
    <xf numFmtId="0" fontId="87" fillId="0" borderId="0">
      <protection locked="0"/>
    </xf>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88" fillId="22" borderId="20" applyNumberFormat="0" applyAlignment="0" applyProtection="0"/>
    <xf numFmtId="0" fontId="88" fillId="22" borderId="20" applyNumberFormat="0" applyAlignment="0" applyProtection="0"/>
    <xf numFmtId="0" fontId="88" fillId="22" borderId="20" applyNumberFormat="0" applyAlignment="0" applyProtection="0"/>
    <xf numFmtId="0" fontId="88" fillId="22" borderId="20" applyNumberFormat="0" applyAlignment="0" applyProtection="0"/>
    <xf numFmtId="0" fontId="88" fillId="22" borderId="20" applyNumberFormat="0" applyAlignment="0" applyProtection="0"/>
    <xf numFmtId="0" fontId="88" fillId="22" borderId="20" applyNumberFormat="0" applyAlignment="0" applyProtection="0"/>
    <xf numFmtId="0" fontId="88" fillId="22" borderId="20" applyNumberFormat="0" applyAlignment="0" applyProtection="0"/>
    <xf numFmtId="0" fontId="88" fillId="22" borderId="20" applyNumberFormat="0" applyAlignment="0" applyProtection="0"/>
    <xf numFmtId="0" fontId="88" fillId="22" borderId="20" applyNumberFormat="0" applyAlignment="0" applyProtection="0"/>
    <xf numFmtId="0" fontId="88" fillId="22" borderId="20" applyNumberFormat="0" applyAlignment="0" applyProtection="0"/>
    <xf numFmtId="0" fontId="88" fillId="22" borderId="20" applyNumberFormat="0" applyAlignment="0" applyProtection="0"/>
    <xf numFmtId="0" fontId="88" fillId="22" borderId="20" applyNumberFormat="0" applyAlignment="0" applyProtection="0"/>
    <xf numFmtId="0" fontId="88" fillId="22" borderId="20" applyNumberFormat="0" applyAlignment="0" applyProtection="0"/>
    <xf numFmtId="49" fontId="82" fillId="0" borderId="0">
      <alignment vertical="center"/>
      <protection locked="0"/>
    </xf>
    <xf numFmtId="49" fontId="89" fillId="0" borderId="0">
      <alignment vertical="center"/>
      <protection locked="0"/>
    </xf>
    <xf numFmtId="0" fontId="90" fillId="0" borderId="0">
      <alignment horizontal="justify" vertical="top"/>
    </xf>
    <xf numFmtId="0" fontId="55" fillId="0" borderId="24" applyNumberFormat="0" applyFill="0" applyAlignment="0" applyProtection="0"/>
    <xf numFmtId="0" fontId="91" fillId="0" borderId="24" applyNumberFormat="0" applyFill="0" applyAlignment="0" applyProtection="0"/>
    <xf numFmtId="0" fontId="91" fillId="0" borderId="24" applyNumberFormat="0" applyFill="0" applyAlignment="0" applyProtection="0"/>
    <xf numFmtId="0" fontId="91" fillId="0" borderId="24" applyNumberFormat="0" applyFill="0" applyAlignment="0" applyProtection="0"/>
    <xf numFmtId="0" fontId="91" fillId="0" borderId="24" applyNumberFormat="0" applyFill="0" applyAlignment="0" applyProtection="0"/>
    <xf numFmtId="0" fontId="91" fillId="0" borderId="24" applyNumberFormat="0" applyFill="0" applyAlignment="0" applyProtection="0"/>
    <xf numFmtId="0" fontId="91" fillId="0" borderId="24" applyNumberFormat="0" applyFill="0" applyAlignment="0" applyProtection="0"/>
    <xf numFmtId="0" fontId="91" fillId="0" borderId="24" applyNumberFormat="0" applyFill="0" applyAlignment="0" applyProtection="0"/>
    <xf numFmtId="0" fontId="91" fillId="0" borderId="24" applyNumberFormat="0" applyFill="0" applyAlignment="0" applyProtection="0"/>
    <xf numFmtId="0" fontId="91" fillId="0" borderId="24" applyNumberFormat="0" applyFill="0" applyAlignment="0" applyProtection="0"/>
    <xf numFmtId="0" fontId="91" fillId="0" borderId="24" applyNumberFormat="0" applyFill="0" applyAlignment="0" applyProtection="0"/>
    <xf numFmtId="0" fontId="91" fillId="0" borderId="24" applyNumberFormat="0" applyFill="0" applyAlignment="0" applyProtection="0"/>
    <xf numFmtId="0" fontId="91" fillId="0" borderId="24" applyNumberFormat="0" applyFill="0" applyAlignment="0" applyProtection="0"/>
    <xf numFmtId="0" fontId="91" fillId="0" borderId="24" applyNumberFormat="0" applyFill="0" applyAlignment="0" applyProtection="0"/>
    <xf numFmtId="0" fontId="55" fillId="0" borderId="24" applyNumberFormat="0" applyFill="0" applyAlignment="0" applyProtection="0"/>
    <xf numFmtId="0" fontId="92" fillId="0" borderId="0"/>
    <xf numFmtId="0" fontId="89" fillId="0" borderId="0" applyFill="0" applyBorder="0" applyProtection="0">
      <alignment vertical="center"/>
      <protection locked="0"/>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75" fontId="87" fillId="0" borderId="0" applyFill="0" applyBorder="0" applyAlignment="0">
      <protection locked="0"/>
    </xf>
    <xf numFmtId="176" fontId="87" fillId="0" borderId="0" applyFill="0" applyBorder="0" applyAlignment="0">
      <protection locked="0"/>
    </xf>
    <xf numFmtId="0" fontId="96" fillId="0" borderId="0"/>
    <xf numFmtId="0" fontId="31" fillId="0" borderId="0"/>
    <xf numFmtId="0" fontId="98" fillId="0" borderId="0" applyNumberFormat="0" applyFill="0" applyBorder="0" applyAlignment="0" applyProtection="0"/>
    <xf numFmtId="0" fontId="99" fillId="0" borderId="0"/>
    <xf numFmtId="166" fontId="13" fillId="0" borderId="0" applyFont="0" applyFill="0" applyBorder="0" applyAlignment="0" applyProtection="0"/>
    <xf numFmtId="166" fontId="13" fillId="0" borderId="0" applyFont="0" applyFill="0" applyBorder="0" applyAlignment="0" applyProtection="0"/>
    <xf numFmtId="0" fontId="86" fillId="0" borderId="0">
      <protection locked="0"/>
    </xf>
    <xf numFmtId="0" fontId="86" fillId="0" borderId="0">
      <protection locked="0"/>
    </xf>
    <xf numFmtId="0" fontId="86" fillId="0" borderId="0">
      <protection locked="0"/>
    </xf>
    <xf numFmtId="0" fontId="86" fillId="0" borderId="0">
      <protection locked="0"/>
    </xf>
    <xf numFmtId="0" fontId="100" fillId="0" borderId="0" applyBorder="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7" borderId="0" applyNumberFormat="0" applyBorder="0" applyAlignment="0" applyProtection="0"/>
    <xf numFmtId="0" fontId="101" fillId="10"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3" fillId="22" borderId="17" applyNumberFormat="0" applyAlignment="0" applyProtection="0"/>
    <xf numFmtId="0" fontId="104" fillId="0" borderId="18" applyNumberFormat="0" applyFill="0" applyAlignment="0" applyProtection="0"/>
    <xf numFmtId="0" fontId="105" fillId="25" borderId="25" applyNumberFormat="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21" borderId="0" applyNumberFormat="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0"/>
    <xf numFmtId="4" fontId="106" fillId="0" borderId="0">
      <alignment horizontal="right"/>
    </xf>
    <xf numFmtId="0" fontId="107" fillId="24" borderId="0" applyNumberFormat="0" applyBorder="0" applyAlignment="0" applyProtection="0"/>
    <xf numFmtId="0" fontId="6" fillId="0" borderId="0"/>
    <xf numFmtId="0" fontId="6" fillId="0" borderId="0"/>
    <xf numFmtId="0" fontId="6" fillId="0" borderId="0"/>
    <xf numFmtId="0" fontId="2" fillId="0" borderId="0"/>
    <xf numFmtId="0" fontId="2" fillId="0" borderId="0"/>
    <xf numFmtId="0" fontId="2" fillId="0" borderId="0"/>
    <xf numFmtId="0" fontId="6" fillId="0" borderId="0"/>
    <xf numFmtId="0" fontId="2" fillId="0" borderId="0"/>
    <xf numFmtId="0" fontId="6" fillId="0" borderId="0"/>
    <xf numFmtId="0" fontId="6" fillId="0" borderId="0"/>
    <xf numFmtId="0" fontId="6" fillId="0" borderId="0"/>
    <xf numFmtId="4" fontId="11" fillId="0" borderId="0">
      <alignment horizontal="justify"/>
    </xf>
    <xf numFmtId="178" fontId="6" fillId="0" borderId="0"/>
    <xf numFmtId="0" fontId="108" fillId="0" borderId="0"/>
    <xf numFmtId="0" fontId="6" fillId="0" borderId="0"/>
    <xf numFmtId="0" fontId="19" fillId="0" borderId="0">
      <protection locked="0"/>
    </xf>
    <xf numFmtId="0" fontId="108" fillId="0" borderId="0"/>
    <xf numFmtId="0" fontId="6" fillId="0" borderId="0"/>
    <xf numFmtId="0" fontId="13" fillId="23" borderId="19" applyNumberFormat="0" applyFont="0" applyAlignment="0" applyProtection="0"/>
    <xf numFmtId="0" fontId="109" fillId="0" borderId="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21" applyNumberFormat="0" applyFill="0" applyAlignment="0" applyProtection="0"/>
    <xf numFmtId="0" fontId="114" fillId="0" borderId="22" applyNumberFormat="0" applyFill="0" applyAlignment="0" applyProtection="0"/>
    <xf numFmtId="0" fontId="115" fillId="0" borderId="23" applyNumberFormat="0" applyFill="0" applyAlignment="0" applyProtection="0"/>
    <xf numFmtId="0" fontId="115" fillId="0" borderId="0" applyNumberFormat="0" applyFill="0" applyBorder="0" applyAlignment="0" applyProtection="0"/>
    <xf numFmtId="0" fontId="116" fillId="0" borderId="24" applyNumberFormat="0" applyFill="0" applyAlignment="0" applyProtection="0"/>
    <xf numFmtId="0" fontId="117" fillId="5" borderId="0" applyNumberFormat="0" applyBorder="0" applyAlignment="0" applyProtection="0"/>
    <xf numFmtId="0" fontId="118" fillId="6" borderId="0" applyNumberFormat="0" applyBorder="0" applyAlignment="0" applyProtection="0"/>
    <xf numFmtId="179" fontId="13" fillId="0" borderId="0" applyFont="0" applyFill="0" applyBorder="0" applyAlignment="0" applyProtection="0"/>
    <xf numFmtId="166" fontId="2" fillId="0" borderId="0" applyFont="0" applyFill="0" applyBorder="0" applyAlignment="0" applyProtection="0"/>
    <xf numFmtId="0" fontId="6" fillId="0" borderId="0"/>
    <xf numFmtId="0" fontId="13" fillId="0" borderId="0"/>
  </cellStyleXfs>
  <cellXfs count="630">
    <xf numFmtId="0" fontId="0" fillId="0" borderId="0" xfId="0"/>
    <xf numFmtId="3" fontId="1" fillId="0" borderId="5" xfId="1" applyNumberFormat="1" applyFont="1" applyBorder="1" applyAlignment="1" applyProtection="1">
      <alignment vertical="center" wrapText="1"/>
    </xf>
    <xf numFmtId="4" fontId="5" fillId="0" borderId="10" xfId="1" applyNumberFormat="1" applyFont="1" applyBorder="1" applyAlignment="1" applyProtection="1">
      <alignment horizontal="left" vertical="center"/>
    </xf>
    <xf numFmtId="0" fontId="1" fillId="0" borderId="0" xfId="1" applyFont="1" applyFill="1" applyBorder="1" applyAlignment="1" applyProtection="1">
      <alignment horizontal="center" vertical="center" wrapText="1"/>
    </xf>
    <xf numFmtId="0" fontId="1" fillId="0" borderId="0" xfId="1" applyFont="1" applyFill="1" applyBorder="1" applyAlignment="1" applyProtection="1">
      <alignment horizontal="center" vertical="center"/>
    </xf>
    <xf numFmtId="4" fontId="1" fillId="0" borderId="0" xfId="1" applyNumberFormat="1" applyFont="1" applyFill="1" applyBorder="1" applyAlignment="1" applyProtection="1">
      <alignment horizontal="center" vertical="center" wrapText="1"/>
    </xf>
    <xf numFmtId="0" fontId="1" fillId="0" borderId="0" xfId="1" applyFont="1" applyAlignment="1" applyProtection="1">
      <alignment horizontal="left" vertical="top"/>
    </xf>
    <xf numFmtId="0" fontId="1" fillId="0" borderId="0" xfId="1" applyFont="1" applyFill="1" applyBorder="1" applyAlignment="1" applyProtection="1">
      <alignment horizontal="justify" vertical="top" wrapText="1"/>
    </xf>
    <xf numFmtId="0" fontId="1" fillId="0" borderId="0" xfId="26" applyFont="1" applyFill="1" applyBorder="1" applyAlignment="1" applyProtection="1">
      <alignment horizontal="justify" vertical="top" wrapText="1"/>
    </xf>
    <xf numFmtId="0" fontId="1" fillId="0" borderId="0" xfId="1" applyNumberFormat="1" applyFont="1" applyBorder="1" applyAlignment="1" applyProtection="1">
      <alignment horizontal="justify" vertical="top"/>
    </xf>
    <xf numFmtId="2" fontId="7" fillId="0" borderId="0" xfId="1" applyNumberFormat="1" applyFont="1" applyAlignment="1" applyProtection="1">
      <alignment horizontal="left" vertical="top" wrapText="1"/>
    </xf>
    <xf numFmtId="0" fontId="1" fillId="0" borderId="0" xfId="1" applyNumberFormat="1" applyFont="1" applyBorder="1" applyAlignment="1" applyProtection="1">
      <alignment horizontal="justify" vertical="top" wrapText="1"/>
    </xf>
    <xf numFmtId="49" fontId="1" fillId="0" borderId="0" xfId="1" applyNumberFormat="1" applyFont="1" applyBorder="1" applyAlignment="1" applyProtection="1">
      <alignment vertical="top"/>
    </xf>
    <xf numFmtId="0" fontId="1" fillId="0" borderId="0" xfId="1" applyFont="1" applyBorder="1" applyAlignment="1" applyProtection="1"/>
    <xf numFmtId="0" fontId="1" fillId="0" borderId="0" xfId="1" applyNumberFormat="1" applyFont="1" applyFill="1" applyBorder="1" applyAlignment="1" applyProtection="1">
      <alignment horizontal="justify" vertical="top"/>
    </xf>
    <xf numFmtId="49" fontId="1" fillId="0" borderId="0" xfId="1" applyNumberFormat="1" applyFont="1" applyFill="1" applyBorder="1" applyAlignment="1" applyProtection="1">
      <alignment vertical="top"/>
    </xf>
    <xf numFmtId="4" fontId="7" fillId="0" borderId="0" xfId="1" applyNumberFormat="1" applyFont="1" applyAlignment="1" applyProtection="1">
      <alignment horizontal="right"/>
    </xf>
    <xf numFmtId="0" fontId="22" fillId="0" borderId="0" xfId="26" applyFont="1" applyFill="1" applyBorder="1" applyAlignment="1" applyProtection="1">
      <alignment horizontal="center" vertical="center" wrapText="1"/>
    </xf>
    <xf numFmtId="0" fontId="21" fillId="0" borderId="0" xfId="1" applyFont="1" applyFill="1" applyBorder="1" applyAlignment="1" applyProtection="1">
      <alignment horizontal="left" vertical="center" wrapText="1"/>
    </xf>
    <xf numFmtId="0" fontId="59" fillId="26" borderId="12" xfId="1" applyFont="1" applyFill="1" applyBorder="1" applyAlignment="1" applyProtection="1">
      <alignment horizontal="center" vertical="center"/>
    </xf>
    <xf numFmtId="0" fontId="59" fillId="26" borderId="12" xfId="1" applyFont="1" applyFill="1" applyBorder="1" applyAlignment="1" applyProtection="1">
      <alignment horizontal="center" vertical="center" wrapText="1"/>
    </xf>
    <xf numFmtId="4" fontId="59" fillId="26" borderId="12" xfId="1" applyNumberFormat="1" applyFont="1" applyFill="1" applyBorder="1" applyAlignment="1" applyProtection="1">
      <alignment horizontal="center" vertical="center" wrapText="1"/>
    </xf>
    <xf numFmtId="4" fontId="0" fillId="0" borderId="0" xfId="0" applyNumberFormat="1" applyAlignment="1">
      <alignment horizontal="right"/>
    </xf>
    <xf numFmtId="0" fontId="1" fillId="0" borderId="0" xfId="1" applyFont="1" applyBorder="1" applyAlignment="1" applyProtection="1">
      <alignment horizontal="left" vertical="center" wrapText="1"/>
    </xf>
    <xf numFmtId="0" fontId="4" fillId="0" borderId="0" xfId="1" applyFont="1" applyBorder="1" applyAlignment="1" applyProtection="1">
      <alignment horizontal="center" vertical="center" wrapText="1"/>
    </xf>
    <xf numFmtId="4" fontId="5" fillId="0" borderId="0" xfId="1" applyNumberFormat="1" applyFont="1" applyBorder="1" applyAlignment="1" applyProtection="1">
      <alignment horizontal="left" vertical="center"/>
    </xf>
    <xf numFmtId="3" fontId="5" fillId="0" borderId="0" xfId="1" applyNumberFormat="1" applyFont="1" applyBorder="1" applyAlignment="1" applyProtection="1">
      <alignment horizontal="center" vertical="top" wrapText="1"/>
    </xf>
    <xf numFmtId="3" fontId="1" fillId="0" borderId="0" xfId="1" applyNumberFormat="1" applyFont="1" applyBorder="1" applyAlignment="1" applyProtection="1">
      <alignment vertical="center" wrapText="1"/>
    </xf>
    <xf numFmtId="0" fontId="22" fillId="0" borderId="13" xfId="26" applyFont="1" applyFill="1" applyBorder="1" applyAlignment="1" applyProtection="1">
      <alignment horizontal="center" vertical="center" wrapText="1"/>
    </xf>
    <xf numFmtId="0" fontId="1" fillId="0" borderId="27" xfId="1" applyFont="1" applyBorder="1" applyAlignment="1" applyProtection="1"/>
    <xf numFmtId="0" fontId="1" fillId="0" borderId="0" xfId="1" applyFont="1" applyFill="1" applyBorder="1" applyAlignment="1" applyProtection="1"/>
    <xf numFmtId="0" fontId="1" fillId="0" borderId="27" xfId="1" applyFont="1" applyFill="1" applyBorder="1" applyAlignment="1" applyProtection="1"/>
    <xf numFmtId="0" fontId="1" fillId="0" borderId="0" xfId="26" applyFont="1" applyBorder="1" applyAlignment="1" applyProtection="1">
      <alignment horizontal="justify" vertical="top" wrapText="1"/>
    </xf>
    <xf numFmtId="4" fontId="1" fillId="0" borderId="0" xfId="1" applyNumberFormat="1" applyFont="1" applyBorder="1" applyAlignment="1" applyProtection="1">
      <alignment horizontal="right"/>
    </xf>
    <xf numFmtId="0" fontId="1" fillId="0" borderId="0" xfId="1" applyFont="1" applyAlignment="1" applyProtection="1">
      <alignment horizontal="justify"/>
    </xf>
    <xf numFmtId="0" fontId="1" fillId="0" borderId="0" xfId="1" applyFont="1" applyAlignment="1" applyProtection="1">
      <alignment horizontal="right"/>
    </xf>
    <xf numFmtId="4" fontId="1" fillId="0" borderId="0" xfId="1" applyNumberFormat="1" applyFont="1" applyAlignment="1" applyProtection="1">
      <alignment horizontal="right"/>
    </xf>
    <xf numFmtId="0" fontId="1" fillId="0" borderId="0" xfId="1" applyFont="1" applyFill="1" applyBorder="1" applyAlignment="1" applyProtection="1">
      <alignment horizontal="justify" vertical="center"/>
    </xf>
    <xf numFmtId="0" fontId="7" fillId="0" borderId="0" xfId="1" applyFont="1" applyAlignment="1" applyProtection="1">
      <alignment horizontal="justify" vertical="top" wrapText="1"/>
    </xf>
    <xf numFmtId="0" fontId="22" fillId="0" borderId="0" xfId="26" applyFont="1" applyFill="1" applyBorder="1" applyAlignment="1" applyProtection="1">
      <alignment horizontal="justify" vertical="center" wrapText="1"/>
    </xf>
    <xf numFmtId="0" fontId="22" fillId="0" borderId="0" xfId="1" applyFont="1" applyFill="1" applyBorder="1" applyAlignment="1" applyProtection="1">
      <alignment horizontal="justify" vertical="center" wrapText="1"/>
    </xf>
    <xf numFmtId="0" fontId="1" fillId="0" borderId="0" xfId="1" applyFont="1" applyFill="1" applyBorder="1" applyAlignment="1" applyProtection="1">
      <alignment horizontal="right" wrapText="1"/>
    </xf>
    <xf numFmtId="0" fontId="1" fillId="0" borderId="0" xfId="1" applyFont="1" applyBorder="1" applyAlignment="1" applyProtection="1">
      <alignment horizontal="right"/>
    </xf>
    <xf numFmtId="0" fontId="1" fillId="0" borderId="0" xfId="1" applyNumberFormat="1" applyFont="1" applyFill="1" applyBorder="1" applyAlignment="1" applyProtection="1">
      <alignment horizontal="right"/>
    </xf>
    <xf numFmtId="0" fontId="22" fillId="0" borderId="0" xfId="1" applyFont="1" applyFill="1" applyBorder="1" applyAlignment="1" applyProtection="1">
      <alignment horizontal="right" wrapText="1"/>
    </xf>
    <xf numFmtId="4" fontId="1" fillId="0" borderId="0" xfId="1" applyNumberFormat="1" applyFont="1" applyFill="1" applyBorder="1" applyAlignment="1" applyProtection="1">
      <alignment horizontal="right" wrapText="1"/>
    </xf>
    <xf numFmtId="4" fontId="7" fillId="0" borderId="0" xfId="1" applyNumberFormat="1" applyFont="1" applyBorder="1" applyAlignment="1" applyProtection="1">
      <alignment horizontal="right"/>
    </xf>
    <xf numFmtId="4" fontId="22" fillId="0" borderId="27" xfId="1" applyNumberFormat="1" applyFont="1" applyFill="1" applyBorder="1" applyAlignment="1" applyProtection="1">
      <alignment horizontal="right" wrapText="1"/>
    </xf>
    <xf numFmtId="4" fontId="22" fillId="0" borderId="27" xfId="1" applyNumberFormat="1" applyFont="1" applyFill="1" applyBorder="1" applyAlignment="1" applyProtection="1">
      <alignment horizontal="right"/>
    </xf>
    <xf numFmtId="4" fontId="7" fillId="0" borderId="0" xfId="1" applyNumberFormat="1" applyFont="1" applyAlignment="1" applyProtection="1">
      <alignment horizontal="right" wrapText="1"/>
    </xf>
    <xf numFmtId="4" fontId="1" fillId="0" borderId="0" xfId="1" applyNumberFormat="1" applyFont="1" applyFill="1" applyBorder="1" applyAlignment="1" applyProtection="1">
      <alignment horizontal="right"/>
    </xf>
    <xf numFmtId="4" fontId="22" fillId="0" borderId="0" xfId="1" applyNumberFormat="1" applyFont="1" applyFill="1" applyBorder="1" applyAlignment="1" applyProtection="1">
      <alignment horizontal="right" wrapText="1"/>
    </xf>
    <xf numFmtId="4" fontId="22" fillId="0" borderId="0" xfId="1" applyNumberFormat="1" applyFont="1" applyFill="1" applyBorder="1" applyAlignment="1" applyProtection="1">
      <alignment horizontal="right"/>
    </xf>
    <xf numFmtId="4" fontId="7" fillId="0" borderId="0" xfId="1" applyNumberFormat="1" applyFont="1" applyFill="1" applyBorder="1" applyAlignment="1" applyProtection="1">
      <alignment horizontal="right"/>
    </xf>
    <xf numFmtId="0" fontId="0" fillId="0" borderId="0" xfId="0" applyProtection="1"/>
    <xf numFmtId="0" fontId="10" fillId="0" borderId="0" xfId="1" applyFont="1" applyFill="1" applyBorder="1" applyProtection="1"/>
    <xf numFmtId="0" fontId="10" fillId="0" borderId="0" xfId="1" applyFont="1" applyFill="1" applyBorder="1" applyAlignment="1" applyProtection="1">
      <alignment horizontal="justify"/>
    </xf>
    <xf numFmtId="0" fontId="7" fillId="0" borderId="0" xfId="1" applyFont="1" applyFill="1" applyBorder="1" applyAlignment="1" applyProtection="1">
      <alignment horizontal="right"/>
    </xf>
    <xf numFmtId="0" fontId="0" fillId="0" borderId="0" xfId="0" applyAlignment="1" applyProtection="1">
      <alignment horizontal="justify"/>
    </xf>
    <xf numFmtId="0" fontId="0" fillId="0" borderId="0" xfId="0" applyAlignment="1" applyProtection="1">
      <alignment horizontal="right"/>
    </xf>
    <xf numFmtId="4" fontId="0" fillId="0" borderId="0" xfId="0" applyNumberFormat="1" applyAlignment="1" applyProtection="1">
      <alignment horizontal="right"/>
    </xf>
    <xf numFmtId="0" fontId="0" fillId="0" borderId="13" xfId="0" applyBorder="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6" fillId="0" borderId="0" xfId="1" applyFont="1" applyProtection="1"/>
    <xf numFmtId="0" fontId="7" fillId="0" borderId="0" xfId="1" applyFont="1" applyProtection="1"/>
    <xf numFmtId="0" fontId="7" fillId="0" borderId="0" xfId="1" applyFont="1" applyFill="1" applyProtection="1"/>
    <xf numFmtId="0" fontId="7" fillId="0" borderId="0" xfId="1" applyFont="1" applyAlignment="1" applyProtection="1">
      <alignment horizontal="left"/>
    </xf>
    <xf numFmtId="0" fontId="7" fillId="0" borderId="0" xfId="1" applyFont="1" applyAlignment="1" applyProtection="1">
      <alignment vertical="center"/>
    </xf>
    <xf numFmtId="167" fontId="7" fillId="0" borderId="0" xfId="1" applyNumberFormat="1" applyFont="1" applyAlignment="1" applyProtection="1">
      <alignment vertical="center"/>
    </xf>
    <xf numFmtId="0" fontId="10" fillId="0" borderId="0" xfId="1" applyFont="1" applyFill="1" applyBorder="1" applyAlignment="1" applyProtection="1">
      <alignment vertical="center"/>
    </xf>
    <xf numFmtId="0" fontId="9" fillId="0" borderId="0" xfId="1" applyFont="1" applyBorder="1" applyAlignment="1" applyProtection="1">
      <alignment vertical="center"/>
    </xf>
    <xf numFmtId="0" fontId="7" fillId="0" borderId="0" xfId="1" applyFont="1" applyBorder="1" applyAlignment="1" applyProtection="1">
      <alignment vertical="center"/>
    </xf>
    <xf numFmtId="0" fontId="9" fillId="0" borderId="0" xfId="1" applyFont="1" applyBorder="1" applyAlignment="1" applyProtection="1">
      <alignment horizontal="center" vertical="center"/>
    </xf>
    <xf numFmtId="0" fontId="9" fillId="0" borderId="0" xfId="1" applyFont="1" applyBorder="1" applyAlignment="1" applyProtection="1">
      <alignment horizontal="left" vertical="center"/>
    </xf>
    <xf numFmtId="167" fontId="9" fillId="0" borderId="16" xfId="1" applyNumberFormat="1" applyFont="1" applyBorder="1" applyAlignment="1" applyProtection="1">
      <alignment horizontal="right" vertical="center"/>
    </xf>
    <xf numFmtId="0" fontId="7" fillId="0" borderId="27" xfId="1" applyFont="1" applyBorder="1" applyAlignment="1" applyProtection="1">
      <alignment vertical="center"/>
    </xf>
    <xf numFmtId="167" fontId="7" fillId="0" borderId="0" xfId="1" applyNumberFormat="1" applyFont="1" applyAlignment="1" applyProtection="1">
      <alignment horizontal="right" vertical="center"/>
    </xf>
    <xf numFmtId="0" fontId="10" fillId="0" borderId="0" xfId="1" applyFont="1" applyBorder="1" applyAlignment="1" applyProtection="1">
      <alignment vertical="center"/>
    </xf>
    <xf numFmtId="0" fontId="10" fillId="0" borderId="0" xfId="1" applyFont="1" applyAlignment="1" applyProtection="1">
      <alignment vertical="center"/>
    </xf>
    <xf numFmtId="0" fontId="8" fillId="0" borderId="0" xfId="1" applyFont="1" applyBorder="1" applyAlignment="1" applyProtection="1">
      <alignment horizontal="center" vertical="center"/>
    </xf>
    <xf numFmtId="167" fontId="8" fillId="0" borderId="0" xfId="1" applyNumberFormat="1" applyFont="1" applyBorder="1" applyAlignment="1" applyProtection="1">
      <alignment horizontal="right" vertical="center"/>
    </xf>
    <xf numFmtId="167" fontId="8" fillId="0" borderId="0" xfId="1" applyNumberFormat="1" applyFont="1" applyBorder="1" applyAlignment="1" applyProtection="1">
      <alignment vertical="center"/>
    </xf>
    <xf numFmtId="0" fontId="60" fillId="3" borderId="13" xfId="1" applyFont="1" applyFill="1" applyBorder="1" applyAlignment="1" applyProtection="1">
      <alignment horizontal="center" vertical="center"/>
    </xf>
    <xf numFmtId="0" fontId="7" fillId="0" borderId="0" xfId="1" applyFont="1" applyAlignment="1" applyProtection="1"/>
    <xf numFmtId="4" fontId="63" fillId="0" borderId="0" xfId="1" applyNumberFormat="1" applyFont="1" applyFill="1" applyBorder="1" applyAlignment="1" applyProtection="1">
      <alignment horizontal="right" vertical="center" wrapText="1"/>
    </xf>
    <xf numFmtId="4" fontId="1" fillId="0" borderId="0" xfId="1" applyNumberFormat="1" applyFont="1" applyBorder="1" applyAlignment="1">
      <alignment horizontal="right"/>
    </xf>
    <xf numFmtId="4" fontId="1" fillId="0" borderId="0" xfId="0" applyNumberFormat="1" applyFont="1" applyBorder="1" applyAlignment="1">
      <alignment horizontal="right"/>
    </xf>
    <xf numFmtId="4" fontId="1" fillId="0" borderId="0" xfId="0" applyNumberFormat="1" applyFont="1" applyFill="1" applyBorder="1" applyAlignment="1">
      <alignment horizontal="right"/>
    </xf>
    <xf numFmtId="4" fontId="9" fillId="0" borderId="0" xfId="1" applyNumberFormat="1" applyFont="1" applyFill="1" applyBorder="1" applyAlignment="1">
      <alignment horizontal="right" vertical="center"/>
    </xf>
    <xf numFmtId="4" fontId="10" fillId="0" borderId="0" xfId="1" applyNumberFormat="1" applyFont="1" applyFill="1" applyBorder="1" applyAlignment="1">
      <alignment horizontal="right" vertical="center"/>
    </xf>
    <xf numFmtId="4" fontId="65" fillId="0" borderId="0" xfId="0" applyNumberFormat="1" applyFont="1" applyAlignment="1">
      <alignment horizontal="right" vertical="center"/>
    </xf>
    <xf numFmtId="4" fontId="66" fillId="0" borderId="0" xfId="0" applyNumberFormat="1" applyFont="1" applyAlignment="1">
      <alignment horizontal="right"/>
    </xf>
    <xf numFmtId="4" fontId="66" fillId="0" borderId="0" xfId="0" applyNumberFormat="1" applyFont="1" applyAlignment="1">
      <alignment horizontal="left"/>
    </xf>
    <xf numFmtId="4" fontId="19" fillId="0" borderId="0" xfId="0" applyNumberFormat="1" applyFont="1" applyFill="1" applyBorder="1" applyAlignment="1">
      <alignment horizontal="right"/>
    </xf>
    <xf numFmtId="4" fontId="19" fillId="0" borderId="0" xfId="0" applyNumberFormat="1" applyFont="1" applyFill="1" applyAlignment="1">
      <alignment horizontal="right"/>
    </xf>
    <xf numFmtId="0" fontId="19" fillId="0" borderId="0" xfId="0" applyFont="1" applyAlignment="1">
      <alignment horizontal="left"/>
    </xf>
    <xf numFmtId="4" fontId="62" fillId="0" borderId="0" xfId="0" applyNumberFormat="1" applyFont="1" applyFill="1" applyBorder="1" applyAlignment="1">
      <alignment horizontal="right"/>
    </xf>
    <xf numFmtId="4" fontId="1" fillId="0" borderId="0" xfId="0" applyNumberFormat="1" applyFont="1" applyFill="1" applyAlignment="1">
      <alignment horizontal="right"/>
    </xf>
    <xf numFmtId="4" fontId="1" fillId="0" borderId="16" xfId="1" applyNumberFormat="1" applyFont="1" applyBorder="1" applyAlignment="1">
      <alignment horizontal="right"/>
    </xf>
    <xf numFmtId="0" fontId="1" fillId="0" borderId="0" xfId="0" applyFont="1" applyBorder="1" applyAlignment="1">
      <alignment horizontal="left"/>
    </xf>
    <xf numFmtId="0" fontId="1" fillId="0" borderId="0" xfId="1" applyFont="1" applyAlignment="1">
      <alignment horizontal="right"/>
    </xf>
    <xf numFmtId="0" fontId="19" fillId="0" borderId="0" xfId="26" applyFont="1" applyFill="1" applyBorder="1" applyAlignment="1" applyProtection="1">
      <alignment horizontal="left" vertical="top" wrapText="1"/>
    </xf>
    <xf numFmtId="0" fontId="69" fillId="0" borderId="0" xfId="1" applyFont="1" applyFill="1" applyBorder="1" applyAlignment="1" applyProtection="1">
      <alignment horizontal="center" vertical="center" wrapText="1"/>
    </xf>
    <xf numFmtId="4" fontId="0" fillId="0" borderId="0" xfId="0" applyNumberFormat="1" applyBorder="1" applyAlignment="1" applyProtection="1">
      <alignment horizontal="right"/>
    </xf>
    <xf numFmtId="4" fontId="64" fillId="0" borderId="0" xfId="0" applyNumberFormat="1" applyFont="1" applyBorder="1" applyAlignment="1">
      <alignment horizontal="right" vertical="center"/>
    </xf>
    <xf numFmtId="4" fontId="0" fillId="0" borderId="0" xfId="0" applyNumberFormat="1" applyBorder="1" applyAlignment="1">
      <alignment horizontal="right"/>
    </xf>
    <xf numFmtId="4" fontId="65" fillId="0" borderId="0" xfId="0" applyNumberFormat="1" applyFont="1" applyBorder="1" applyAlignment="1">
      <alignment horizontal="right" vertical="center"/>
    </xf>
    <xf numFmtId="0" fontId="70" fillId="0" borderId="0" xfId="1" applyFont="1" applyFill="1" applyBorder="1" applyAlignment="1" applyProtection="1">
      <alignment horizontal="center" vertical="center"/>
    </xf>
    <xf numFmtId="0" fontId="19" fillId="0" borderId="0" xfId="0" applyFont="1" applyFill="1" applyBorder="1" applyAlignment="1">
      <alignment horizontal="left" vertical="top" wrapText="1"/>
    </xf>
    <xf numFmtId="0" fontId="62" fillId="0" borderId="13" xfId="0" applyFont="1" applyFill="1" applyBorder="1" applyAlignment="1">
      <alignment horizontal="center" vertical="center"/>
    </xf>
    <xf numFmtId="0" fontId="1" fillId="0" borderId="0" xfId="1" applyFont="1" applyBorder="1" applyAlignment="1" applyProtection="1">
      <alignment horizontal="left"/>
    </xf>
    <xf numFmtId="0" fontId="1" fillId="0" borderId="0" xfId="0" applyFont="1" applyAlignment="1">
      <alignment horizontal="left"/>
    </xf>
    <xf numFmtId="0" fontId="19" fillId="0" borderId="0" xfId="0" applyFont="1" applyFill="1" applyAlignment="1">
      <alignment horizontal="left"/>
    </xf>
    <xf numFmtId="0" fontId="25" fillId="0" borderId="0" xfId="1" applyNumberFormat="1" applyFont="1" applyBorder="1" applyAlignment="1" applyProtection="1">
      <alignment horizontal="justify" vertical="top"/>
    </xf>
    <xf numFmtId="0" fontId="1" fillId="0" borderId="0" xfId="1" applyFont="1" applyBorder="1" applyAlignment="1">
      <alignment horizontal="left"/>
    </xf>
    <xf numFmtId="0" fontId="1" fillId="0" borderId="0" xfId="26" applyFont="1" applyBorder="1" applyAlignment="1" applyProtection="1">
      <alignment horizontal="left" wrapText="1"/>
    </xf>
    <xf numFmtId="167" fontId="66" fillId="0" borderId="16" xfId="0" applyNumberFormat="1" applyFont="1" applyBorder="1"/>
    <xf numFmtId="0" fontId="94" fillId="0" borderId="14" xfId="1" applyFont="1" applyFill="1" applyBorder="1" applyAlignment="1" applyProtection="1">
      <alignment horizontal="right" vertical="center"/>
    </xf>
    <xf numFmtId="0" fontId="94" fillId="0" borderId="14" xfId="1" applyFont="1" applyFill="1" applyBorder="1" applyAlignment="1" applyProtection="1">
      <alignment vertical="center"/>
    </xf>
    <xf numFmtId="0" fontId="22" fillId="0" borderId="0" xfId="1" applyFont="1" applyFill="1" applyBorder="1" applyAlignment="1" applyProtection="1">
      <alignment horizontal="left" vertical="center" wrapText="1"/>
    </xf>
    <xf numFmtId="0" fontId="1" fillId="0" borderId="0" xfId="0" applyFont="1" applyBorder="1" applyAlignment="1">
      <alignment horizontal="right"/>
    </xf>
    <xf numFmtId="0" fontId="1" fillId="0" borderId="0" xfId="0" applyNumberFormat="1" applyFont="1" applyAlignment="1">
      <alignment horizontal="justify" vertical="top" wrapText="1"/>
    </xf>
    <xf numFmtId="0" fontId="19" fillId="0" borderId="0" xfId="0" applyNumberFormat="1" applyFont="1" applyFill="1" applyBorder="1" applyAlignment="1">
      <alignment horizontal="justify" vertical="top" wrapText="1"/>
    </xf>
    <xf numFmtId="0" fontId="10" fillId="0" borderId="0" xfId="1" applyFont="1" applyFill="1" applyBorder="1" applyAlignment="1" applyProtection="1">
      <alignment horizontal="center" vertical="center"/>
    </xf>
    <xf numFmtId="0" fontId="1" fillId="0" borderId="0" xfId="0" applyFont="1" applyBorder="1" applyAlignment="1">
      <alignment horizontal="justify" vertical="top" wrapText="1"/>
    </xf>
    <xf numFmtId="4" fontId="19" fillId="0" borderId="0" xfId="0" applyNumberFormat="1" applyFont="1" applyBorder="1" applyAlignment="1">
      <alignment horizontal="right"/>
    </xf>
    <xf numFmtId="0" fontId="19" fillId="0" borderId="0" xfId="0" applyFont="1" applyBorder="1" applyAlignment="1">
      <alignment horizontal="justify" vertical="top"/>
    </xf>
    <xf numFmtId="0" fontId="1" fillId="0" borderId="0" xfId="1" applyFont="1" applyBorder="1" applyAlignment="1" applyProtection="1">
      <alignment horizontal="center" vertical="top"/>
    </xf>
    <xf numFmtId="0" fontId="19" fillId="0" borderId="0" xfId="0" applyFont="1" applyBorder="1" applyAlignment="1">
      <alignment horizontal="center" vertical="top"/>
    </xf>
    <xf numFmtId="4" fontId="62" fillId="0" borderId="0" xfId="0" applyNumberFormat="1" applyFont="1" applyBorder="1" applyAlignment="1">
      <alignment horizontal="right"/>
    </xf>
    <xf numFmtId="0" fontId="1" fillId="0" borderId="0" xfId="0" applyNumberFormat="1" applyFont="1" applyBorder="1" applyAlignment="1" applyProtection="1">
      <alignment horizontal="justify" vertical="top" wrapText="1"/>
    </xf>
    <xf numFmtId="0" fontId="1" fillId="0" borderId="0" xfId="0" applyFont="1" applyFill="1" applyBorder="1" applyAlignment="1" applyProtection="1">
      <alignment horizontal="justify" vertical="top" wrapText="1"/>
    </xf>
    <xf numFmtId="0" fontId="66" fillId="0" borderId="0" xfId="0" applyFont="1" applyAlignment="1">
      <alignment vertical="center"/>
    </xf>
    <xf numFmtId="0" fontId="119" fillId="0" borderId="0" xfId="0" applyFont="1" applyAlignment="1">
      <alignment vertical="center"/>
    </xf>
    <xf numFmtId="0" fontId="119" fillId="0" borderId="0" xfId="0" applyFont="1" applyAlignment="1">
      <alignment horizontal="justify" vertical="center"/>
    </xf>
    <xf numFmtId="0" fontId="119" fillId="0" borderId="0" xfId="0" applyFont="1" applyAlignment="1">
      <alignment horizontal="right"/>
    </xf>
    <xf numFmtId="4" fontId="119" fillId="0" borderId="0" xfId="0" applyNumberFormat="1" applyFont="1" applyAlignment="1">
      <alignment horizontal="right"/>
    </xf>
    <xf numFmtId="0" fontId="0" fillId="0" borderId="0" xfId="0" applyAlignment="1">
      <alignment vertical="center"/>
    </xf>
    <xf numFmtId="0" fontId="0" fillId="0" borderId="0" xfId="0" applyAlignment="1">
      <alignment horizontal="right"/>
    </xf>
    <xf numFmtId="0" fontId="0" fillId="0" borderId="0" xfId="0" applyAlignment="1">
      <alignment horizontal="justify"/>
    </xf>
    <xf numFmtId="0" fontId="119" fillId="0" borderId="0" xfId="0" applyFont="1" applyAlignment="1">
      <alignment horizontal="justify"/>
    </xf>
    <xf numFmtId="0" fontId="119" fillId="0" borderId="0" xfId="0" applyFont="1" applyAlignment="1">
      <alignment horizontal="right" vertical="center"/>
    </xf>
    <xf numFmtId="4" fontId="119" fillId="0" borderId="0" xfId="0" applyNumberFormat="1" applyFont="1" applyAlignment="1">
      <alignment horizontal="right" vertical="center"/>
    </xf>
    <xf numFmtId="0" fontId="119" fillId="0" borderId="0" xfId="0" applyFont="1"/>
    <xf numFmtId="0" fontId="1" fillId="0" borderId="0" xfId="1011" quotePrefix="1" applyFont="1" applyFill="1" applyBorder="1" applyAlignment="1" applyProtection="1">
      <alignment horizontal="left" vertical="top" wrapText="1"/>
      <protection locked="0"/>
    </xf>
    <xf numFmtId="0" fontId="19" fillId="0" borderId="0" xfId="0" applyNumberFormat="1" applyFont="1" applyFill="1" applyBorder="1" applyAlignment="1" applyProtection="1">
      <alignment horizontal="center" vertical="top"/>
      <protection locked="0"/>
    </xf>
    <xf numFmtId="0" fontId="1" fillId="0" borderId="0" xfId="1011" quotePrefix="1" applyFont="1" applyFill="1" applyBorder="1" applyAlignment="1" applyProtection="1">
      <alignment horizontal="justify" vertical="top" wrapText="1"/>
      <protection locked="0"/>
    </xf>
    <xf numFmtId="0" fontId="1" fillId="0" borderId="0" xfId="0" applyFont="1" applyFill="1" applyBorder="1" applyAlignment="1">
      <alignment horizontal="right"/>
    </xf>
    <xf numFmtId="4" fontId="1" fillId="0" borderId="0" xfId="940" applyNumberFormat="1" applyFont="1" applyFill="1" applyBorder="1" applyAlignment="1" applyProtection="1">
      <alignment horizontal="right"/>
    </xf>
    <xf numFmtId="0" fontId="1" fillId="0" borderId="0" xfId="0" applyFont="1" applyBorder="1"/>
    <xf numFmtId="44" fontId="1" fillId="0" borderId="0" xfId="0" applyNumberFormat="1" applyFont="1" applyBorder="1"/>
    <xf numFmtId="0" fontId="1" fillId="0" borderId="0" xfId="0" applyFont="1" applyBorder="1" applyAlignment="1">
      <alignment horizontal="left" vertical="top" wrapText="1"/>
    </xf>
    <xf numFmtId="0" fontId="19" fillId="0" borderId="0" xfId="0" applyFont="1" applyBorder="1" applyAlignment="1">
      <alignment horizontal="center"/>
    </xf>
    <xf numFmtId="4" fontId="62" fillId="0" borderId="0" xfId="939" applyNumberFormat="1" applyFont="1" applyFill="1" applyBorder="1" applyAlignment="1">
      <alignment horizontal="right"/>
    </xf>
    <xf numFmtId="4" fontId="1" fillId="0" borderId="0" xfId="940" applyNumberFormat="1" applyFont="1" applyFill="1" applyBorder="1" applyAlignment="1">
      <alignment horizontal="right"/>
    </xf>
    <xf numFmtId="0" fontId="1" fillId="0" borderId="0" xfId="0" applyFont="1" applyBorder="1" applyAlignment="1">
      <alignment horizontal="center"/>
    </xf>
    <xf numFmtId="0" fontId="22" fillId="0" borderId="0" xfId="0" applyFont="1" applyBorder="1" applyAlignment="1">
      <alignment horizontal="right" vertical="top"/>
    </xf>
    <xf numFmtId="0" fontId="1" fillId="0" borderId="0" xfId="1011" applyFont="1" applyBorder="1" applyAlignment="1">
      <alignment horizontal="left" vertical="top" wrapText="1"/>
    </xf>
    <xf numFmtId="0" fontId="1" fillId="0" borderId="0" xfId="1009" applyNumberFormat="1" applyFont="1" applyBorder="1" applyAlignment="1" applyProtection="1">
      <alignment horizontal="justify" vertical="top"/>
    </xf>
    <xf numFmtId="0" fontId="1" fillId="0" borderId="0" xfId="1009" applyNumberFormat="1" applyFont="1" applyBorder="1" applyAlignment="1" applyProtection="1">
      <alignment horizontal="justify" vertical="top" wrapText="1"/>
    </xf>
    <xf numFmtId="49" fontId="1" fillId="0" borderId="0" xfId="34" applyNumberFormat="1" applyFont="1" applyBorder="1" applyAlignment="1">
      <alignment horizontal="justify" vertical="top" wrapText="1"/>
    </xf>
    <xf numFmtId="0" fontId="1" fillId="0" borderId="0" xfId="0" applyNumberFormat="1" applyFont="1" applyFill="1" applyBorder="1" applyAlignment="1" applyProtection="1">
      <alignment horizontal="center" vertical="top"/>
      <protection locked="0"/>
    </xf>
    <xf numFmtId="0" fontId="1" fillId="0" borderId="0" xfId="0" applyFont="1" applyBorder="1" applyAlignment="1">
      <alignment horizontal="center" vertical="top"/>
    </xf>
    <xf numFmtId="16" fontId="1" fillId="0" borderId="0" xfId="0" applyNumberFormat="1" applyFont="1" applyFill="1" applyBorder="1" applyAlignment="1" applyProtection="1">
      <alignment horizontal="center" vertical="top"/>
      <protection locked="0"/>
    </xf>
    <xf numFmtId="17" fontId="1" fillId="0" borderId="0" xfId="0" applyNumberFormat="1" applyFont="1" applyFill="1" applyBorder="1" applyAlignment="1" applyProtection="1">
      <alignment horizontal="center" vertical="top"/>
      <protection locked="0"/>
    </xf>
    <xf numFmtId="16" fontId="1" fillId="0" borderId="0" xfId="0" applyNumberFormat="1" applyFont="1" applyBorder="1" applyAlignment="1">
      <alignment horizontal="center" vertical="top"/>
    </xf>
    <xf numFmtId="17" fontId="1" fillId="0" borderId="0" xfId="0" applyNumberFormat="1" applyFont="1" applyBorder="1" applyAlignment="1">
      <alignment horizontal="center" vertical="top"/>
    </xf>
    <xf numFmtId="0" fontId="6" fillId="0" borderId="0" xfId="0" applyFont="1" applyBorder="1" applyAlignment="1">
      <alignment horizontal="center" vertical="top"/>
    </xf>
    <xf numFmtId="0" fontId="1" fillId="0" borderId="0" xfId="26" applyFont="1" applyFill="1" applyBorder="1" applyAlignment="1" applyProtection="1">
      <alignment horizontal="center" vertical="top" wrapText="1"/>
    </xf>
    <xf numFmtId="0" fontId="19" fillId="0" borderId="0" xfId="26" applyFont="1" applyFill="1" applyBorder="1" applyAlignment="1" applyProtection="1">
      <alignment horizontal="center" vertical="top" wrapText="1"/>
    </xf>
    <xf numFmtId="0" fontId="1" fillId="0" borderId="0" xfId="1011" quotePrefix="1" applyFont="1" applyFill="1" applyBorder="1" applyAlignment="1" applyProtection="1">
      <alignment vertical="top" wrapText="1"/>
      <protection locked="0"/>
    </xf>
    <xf numFmtId="0" fontId="1" fillId="0" borderId="0" xfId="1011" applyFont="1" applyBorder="1" applyAlignment="1">
      <alignment horizontal="justify" vertical="top" wrapText="1"/>
    </xf>
    <xf numFmtId="0" fontId="1" fillId="0" borderId="0" xfId="34" applyNumberFormat="1" applyFont="1" applyBorder="1" applyAlignment="1">
      <alignment horizontal="justify" vertical="top" wrapText="1"/>
    </xf>
    <xf numFmtId="0" fontId="1" fillId="0" borderId="0" xfId="34" applyNumberFormat="1" applyFont="1" applyBorder="1" applyAlignment="1">
      <alignment vertical="top" wrapText="1"/>
    </xf>
    <xf numFmtId="0" fontId="1" fillId="0" borderId="0" xfId="0" applyFont="1" applyBorder="1" applyAlignment="1">
      <alignment vertical="top" wrapText="1"/>
    </xf>
    <xf numFmtId="0" fontId="62" fillId="0" borderId="0" xfId="26" applyFont="1" applyFill="1" applyBorder="1" applyAlignment="1" applyProtection="1">
      <alignment horizontal="center" vertical="top" wrapText="1"/>
    </xf>
    <xf numFmtId="0" fontId="62" fillId="0" borderId="0" xfId="0" applyFont="1" applyBorder="1" applyAlignment="1">
      <alignment horizontal="justify" vertical="top"/>
    </xf>
    <xf numFmtId="177" fontId="1" fillId="0" borderId="0" xfId="0" applyNumberFormat="1" applyFont="1" applyFill="1" applyBorder="1" applyAlignment="1">
      <alignment horizontal="right"/>
    </xf>
    <xf numFmtId="177" fontId="1" fillId="0" borderId="0" xfId="0" applyNumberFormat="1" applyFont="1" applyBorder="1" applyAlignment="1">
      <alignment horizontal="right"/>
    </xf>
    <xf numFmtId="177" fontId="1" fillId="0" borderId="0" xfId="34" applyNumberFormat="1" applyFont="1" applyBorder="1" applyAlignment="1">
      <alignment horizontal="right" wrapText="1"/>
    </xf>
    <xf numFmtId="4" fontId="1" fillId="0" borderId="0" xfId="34" applyNumberFormat="1" applyFont="1" applyBorder="1" applyAlignment="1">
      <alignment horizontal="right" wrapText="1"/>
    </xf>
    <xf numFmtId="4" fontId="1" fillId="0" borderId="0" xfId="34" applyNumberFormat="1" applyFont="1" applyBorder="1" applyAlignment="1">
      <alignment horizontal="right"/>
    </xf>
    <xf numFmtId="4" fontId="1" fillId="0" borderId="0" xfId="12" applyNumberFormat="1" applyFont="1" applyFill="1" applyBorder="1" applyAlignment="1" applyProtection="1">
      <alignment horizontal="right"/>
      <protection locked="0"/>
    </xf>
    <xf numFmtId="4" fontId="1" fillId="0" borderId="0" xfId="0" applyNumberFormat="1" applyFont="1" applyFill="1" applyBorder="1" applyAlignment="1" applyProtection="1">
      <alignment horizontal="right" wrapText="1"/>
      <protection locked="0"/>
    </xf>
    <xf numFmtId="0" fontId="1" fillId="0" borderId="0" xfId="0" applyFont="1" applyBorder="1" applyAlignment="1">
      <alignment horizontal="justify"/>
    </xf>
    <xf numFmtId="0" fontId="19" fillId="0" borderId="0" xfId="1011" applyFont="1" applyBorder="1" applyAlignment="1">
      <alignment horizontal="center" vertical="top"/>
    </xf>
    <xf numFmtId="16" fontId="19" fillId="0" borderId="0" xfId="0" applyNumberFormat="1" applyFont="1" applyBorder="1" applyAlignment="1">
      <alignment horizontal="center" vertical="top"/>
    </xf>
    <xf numFmtId="0" fontId="19" fillId="0" borderId="0" xfId="1011" applyFont="1" applyBorder="1" applyAlignment="1">
      <alignment horizontal="justify" vertical="top" wrapText="1"/>
    </xf>
    <xf numFmtId="0" fontId="1" fillId="0" borderId="0" xfId="0" applyFont="1" applyBorder="1" applyAlignment="1">
      <alignment horizontal="justify" vertical="justify"/>
    </xf>
    <xf numFmtId="0" fontId="1" fillId="0" borderId="0" xfId="1011" applyFont="1" applyBorder="1" applyAlignment="1">
      <alignment horizontal="justify" vertical="top"/>
    </xf>
    <xf numFmtId="49" fontId="1" fillId="0" borderId="0" xfId="34" applyNumberFormat="1" applyFont="1" applyBorder="1" applyAlignment="1">
      <alignment horizontal="right" wrapText="1"/>
    </xf>
    <xf numFmtId="0" fontId="1" fillId="0" borderId="0" xfId="1011" applyFont="1" applyBorder="1" applyAlignment="1">
      <alignment horizontal="right"/>
    </xf>
    <xf numFmtId="4" fontId="1" fillId="0" borderId="0" xfId="1011" applyNumberFormat="1" applyFont="1" applyBorder="1" applyAlignment="1">
      <alignment horizontal="right"/>
    </xf>
    <xf numFmtId="0" fontId="8" fillId="0" borderId="0" xfId="1" applyFont="1" applyBorder="1" applyAlignment="1" applyProtection="1">
      <alignment horizontal="right" vertical="center"/>
    </xf>
    <xf numFmtId="0" fontId="1" fillId="0" borderId="0" xfId="1" applyNumberFormat="1" applyFont="1" applyFill="1" applyBorder="1" applyAlignment="1" applyProtection="1">
      <alignment horizontal="justify" vertical="top" wrapText="1"/>
    </xf>
    <xf numFmtId="0" fontId="0" fillId="0" borderId="0" xfId="0" applyBorder="1" applyAlignment="1" applyProtection="1">
      <alignment vertical="center"/>
    </xf>
    <xf numFmtId="0" fontId="0" fillId="0" borderId="0" xfId="0" applyBorder="1" applyProtection="1"/>
    <xf numFmtId="0" fontId="0" fillId="0" borderId="0" xfId="0" applyBorder="1" applyAlignment="1" applyProtection="1"/>
    <xf numFmtId="0" fontId="66" fillId="0" borderId="0" xfId="0" applyFont="1" applyBorder="1"/>
    <xf numFmtId="4" fontId="23" fillId="0" borderId="0" xfId="0" applyNumberFormat="1" applyFont="1" applyFill="1" applyBorder="1" applyAlignment="1">
      <alignment horizontal="right"/>
    </xf>
    <xf numFmtId="0" fontId="68" fillId="0" borderId="0" xfId="0" applyFont="1" applyBorder="1" applyAlignment="1"/>
    <xf numFmtId="0" fontId="1" fillId="0" borderId="0" xfId="0" applyFont="1" applyFill="1" applyBorder="1" applyAlignment="1">
      <alignment horizontal="center"/>
    </xf>
    <xf numFmtId="4" fontId="1" fillId="0" borderId="0" xfId="0" applyNumberFormat="1" applyFont="1" applyBorder="1" applyAlignment="1"/>
    <xf numFmtId="4" fontId="123" fillId="0" borderId="0" xfId="0" applyNumberFormat="1" applyFont="1" applyBorder="1" applyAlignment="1" applyProtection="1">
      <alignment horizontal="right"/>
    </xf>
    <xf numFmtId="0" fontId="1" fillId="0" borderId="0" xfId="0" applyFont="1" applyAlignment="1">
      <alignment vertical="top" wrapText="1"/>
    </xf>
    <xf numFmtId="4" fontId="97" fillId="0" borderId="0" xfId="0" applyNumberFormat="1" applyFont="1" applyAlignment="1">
      <alignment vertical="top"/>
    </xf>
    <xf numFmtId="4" fontId="1" fillId="0" borderId="0" xfId="883" applyNumberFormat="1" applyFont="1" applyBorder="1" applyAlignment="1">
      <alignment horizontal="right"/>
    </xf>
    <xf numFmtId="4" fontId="66" fillId="0" borderId="0" xfId="0" applyNumberFormat="1" applyFont="1" applyBorder="1" applyAlignment="1">
      <alignment horizontal="right"/>
    </xf>
    <xf numFmtId="2" fontId="1" fillId="0" borderId="0" xfId="0" applyNumberFormat="1" applyFont="1" applyBorder="1" applyAlignment="1">
      <alignment horizontal="right"/>
    </xf>
    <xf numFmtId="0" fontId="1" fillId="0" borderId="0" xfId="0" applyFont="1" applyBorder="1" applyAlignment="1"/>
    <xf numFmtId="2" fontId="1" fillId="0" borderId="0" xfId="0" applyNumberFormat="1" applyFont="1" applyBorder="1" applyAlignment="1"/>
    <xf numFmtId="0" fontId="1" fillId="0" borderId="0" xfId="0" applyFont="1" applyFill="1" applyBorder="1" applyAlignment="1">
      <alignment horizontal="left" vertical="top" wrapText="1"/>
    </xf>
    <xf numFmtId="0" fontId="1" fillId="0" borderId="0" xfId="0" applyNumberFormat="1" applyFont="1" applyFill="1" applyBorder="1" applyAlignment="1">
      <alignment horizontal="justify" vertical="top" wrapText="1"/>
    </xf>
    <xf numFmtId="0" fontId="1" fillId="0" borderId="0" xfId="0" applyFont="1" applyFill="1" applyAlignment="1">
      <alignment vertical="top" wrapText="1"/>
    </xf>
    <xf numFmtId="0" fontId="66" fillId="0" borderId="0" xfId="0" applyFont="1" applyFill="1" applyBorder="1" applyAlignment="1">
      <alignment vertical="top" wrapText="1"/>
    </xf>
    <xf numFmtId="0" fontId="66" fillId="0" borderId="0" xfId="0" applyFont="1" applyFill="1" applyBorder="1" applyAlignment="1">
      <alignment horizontal="justify" vertical="top" wrapText="1"/>
    </xf>
    <xf numFmtId="0" fontId="66" fillId="0" borderId="0" xfId="0" applyFont="1" applyFill="1" applyBorder="1" applyAlignment="1">
      <alignment horizontal="center" wrapText="1"/>
    </xf>
    <xf numFmtId="4" fontId="66" fillId="0" borderId="0" xfId="0" applyNumberFormat="1" applyFont="1" applyFill="1" applyBorder="1" applyAlignment="1">
      <alignment horizontal="center" wrapText="1"/>
    </xf>
    <xf numFmtId="4" fontId="66" fillId="0" borderId="0" xfId="0" applyNumberFormat="1" applyFont="1" applyFill="1" applyBorder="1" applyAlignment="1">
      <alignment horizontal="right" wrapText="1"/>
    </xf>
    <xf numFmtId="0" fontId="66" fillId="0" borderId="0" xfId="0" applyFont="1" applyFill="1" applyBorder="1" applyAlignment="1">
      <alignment horizontal="center" vertical="top" wrapText="1"/>
    </xf>
    <xf numFmtId="0" fontId="66" fillId="0" borderId="0" xfId="0" applyFont="1" applyFill="1" applyBorder="1" applyAlignment="1">
      <alignment horizontal="right" wrapText="1"/>
    </xf>
    <xf numFmtId="0" fontId="66" fillId="0" borderId="0" xfId="0" applyFont="1" applyAlignment="1">
      <alignment horizontal="right" vertical="top"/>
    </xf>
    <xf numFmtId="0" fontId="19" fillId="0" borderId="0" xfId="0" applyFont="1" applyFill="1" applyAlignment="1" applyProtection="1">
      <alignment vertical="top" wrapText="1"/>
    </xf>
    <xf numFmtId="0" fontId="19" fillId="0" borderId="0" xfId="0" applyFont="1" applyBorder="1" applyAlignment="1" applyProtection="1">
      <alignment horizontal="right" vertical="top"/>
      <protection locked="0"/>
    </xf>
    <xf numFmtId="0" fontId="19" fillId="0" borderId="0" xfId="749" applyNumberFormat="1" applyFont="1" applyFill="1" applyBorder="1" applyAlignment="1" applyProtection="1">
      <alignment horizontal="right" vertical="top"/>
      <protection locked="0"/>
    </xf>
    <xf numFmtId="4" fontId="19" fillId="0" borderId="0" xfId="0" applyNumberFormat="1" applyFont="1" applyAlignment="1">
      <alignment vertical="top"/>
    </xf>
    <xf numFmtId="4" fontId="19" fillId="0" borderId="0" xfId="0" applyNumberFormat="1" applyFont="1" applyAlignment="1">
      <alignment horizontal="right" vertical="top"/>
    </xf>
    <xf numFmtId="0" fontId="1" fillId="0" borderId="0" xfId="1" applyFont="1" applyFill="1" applyBorder="1" applyAlignment="1" applyProtection="1">
      <alignment horizontal="left" vertical="center" wrapText="1"/>
    </xf>
    <xf numFmtId="0" fontId="22" fillId="0" borderId="14" xfId="26" applyFont="1" applyFill="1" applyBorder="1" applyAlignment="1" applyProtection="1">
      <alignment horizontal="justify" vertical="center" wrapText="1"/>
    </xf>
    <xf numFmtId="0" fontId="1" fillId="0" borderId="14" xfId="1" applyFont="1" applyBorder="1" applyAlignment="1" applyProtection="1">
      <alignment horizontal="right"/>
    </xf>
    <xf numFmtId="4" fontId="1" fillId="0" borderId="15" xfId="1" applyNumberFormat="1" applyFont="1" applyBorder="1" applyAlignment="1" applyProtection="1">
      <alignment horizontal="right"/>
    </xf>
    <xf numFmtId="0" fontId="62" fillId="0" borderId="14" xfId="0" applyFont="1" applyFill="1" applyBorder="1" applyAlignment="1">
      <alignment horizontal="left" vertical="center" wrapText="1"/>
    </xf>
    <xf numFmtId="0" fontId="22" fillId="0" borderId="14" xfId="1" applyFont="1" applyFill="1" applyBorder="1" applyAlignment="1" applyProtection="1">
      <alignment horizontal="left" vertical="center" wrapText="1"/>
    </xf>
    <xf numFmtId="4" fontId="22" fillId="0" borderId="15" xfId="1" applyNumberFormat="1" applyFont="1" applyFill="1" applyBorder="1" applyAlignment="1" applyProtection="1">
      <alignment horizontal="right" wrapText="1"/>
    </xf>
    <xf numFmtId="4" fontId="0" fillId="0" borderId="0" xfId="0" applyNumberFormat="1" applyProtection="1"/>
    <xf numFmtId="4" fontId="59" fillId="26" borderId="13" xfId="1" applyNumberFormat="1" applyFont="1" applyFill="1" applyBorder="1" applyAlignment="1" applyProtection="1">
      <alignment horizontal="center" vertical="center" wrapText="1"/>
    </xf>
    <xf numFmtId="0" fontId="22" fillId="0" borderId="0" xfId="26" applyFont="1" applyFill="1" applyBorder="1" applyAlignment="1" applyProtection="1">
      <alignment horizontal="center" vertical="top" wrapText="1"/>
    </xf>
    <xf numFmtId="0" fontId="97" fillId="0" borderId="0" xfId="0" applyFont="1" applyAlignment="1" applyProtection="1">
      <alignment horizontal="center" vertical="top"/>
    </xf>
    <xf numFmtId="49" fontId="1" fillId="0" borderId="0" xfId="1" applyNumberFormat="1" applyFont="1" applyFill="1" applyBorder="1" applyAlignment="1" applyProtection="1">
      <alignment horizontal="center" vertical="top"/>
    </xf>
    <xf numFmtId="2" fontId="7" fillId="0" borderId="0" xfId="1" applyNumberFormat="1" applyFont="1" applyAlignment="1" applyProtection="1">
      <alignment horizontal="center" vertical="top" wrapText="1"/>
    </xf>
    <xf numFmtId="0" fontId="125" fillId="0" borderId="26" xfId="149" applyFont="1" applyBorder="1"/>
    <xf numFmtId="0" fontId="1" fillId="0" borderId="0" xfId="1" applyFont="1" applyAlignment="1" applyProtection="1"/>
    <xf numFmtId="0" fontId="1" fillId="0" borderId="0" xfId="1" applyFont="1" applyAlignment="1" applyProtection="1">
      <alignment horizontal="center" vertical="center"/>
    </xf>
    <xf numFmtId="0" fontId="126" fillId="0" borderId="0" xfId="0" applyFont="1" applyAlignment="1">
      <alignment vertical="center"/>
    </xf>
    <xf numFmtId="0" fontId="126" fillId="0" borderId="0" xfId="0" applyFont="1" applyAlignment="1">
      <alignment horizontal="justify" vertical="center"/>
    </xf>
    <xf numFmtId="4" fontId="126" fillId="0" borderId="0" xfId="0" applyNumberFormat="1" applyFont="1" applyAlignment="1">
      <alignment horizontal="right"/>
    </xf>
    <xf numFmtId="0" fontId="126" fillId="0" borderId="0" xfId="0" applyFont="1" applyAlignment="1">
      <alignment horizontal="left" vertical="center"/>
    </xf>
    <xf numFmtId="0" fontId="125" fillId="0" borderId="0" xfId="149" applyFont="1" applyFill="1" applyBorder="1" applyAlignment="1"/>
    <xf numFmtId="0" fontId="128" fillId="0" borderId="0" xfId="0" applyFont="1" applyAlignment="1">
      <alignment vertical="center"/>
    </xf>
    <xf numFmtId="4" fontId="128" fillId="0" borderId="0" xfId="0" applyNumberFormat="1" applyFont="1" applyAlignment="1">
      <alignment horizontal="right"/>
    </xf>
    <xf numFmtId="0" fontId="128" fillId="0" borderId="0" xfId="0" applyFont="1"/>
    <xf numFmtId="0" fontId="126" fillId="0" borderId="0" xfId="0" applyFont="1" applyAlignment="1">
      <alignment horizontal="left"/>
    </xf>
    <xf numFmtId="0" fontId="126" fillId="0" borderId="0" xfId="0" applyFont="1"/>
    <xf numFmtId="4" fontId="126" fillId="0" borderId="0" xfId="0" applyNumberFormat="1" applyFont="1" applyAlignment="1">
      <alignment horizontal="right" vertical="center"/>
    </xf>
    <xf numFmtId="0" fontId="125" fillId="0" borderId="26" xfId="149" applyFont="1" applyBorder="1" applyAlignment="1">
      <alignment vertical="center"/>
    </xf>
    <xf numFmtId="0" fontId="124" fillId="0" borderId="0" xfId="0" applyFont="1"/>
    <xf numFmtId="4" fontId="124" fillId="0" borderId="0" xfId="0" applyNumberFormat="1" applyFont="1" applyAlignment="1">
      <alignment horizontal="right"/>
    </xf>
    <xf numFmtId="0" fontId="125" fillId="0" borderId="28" xfId="149" applyFont="1" applyBorder="1"/>
    <xf numFmtId="180" fontId="125" fillId="0" borderId="0" xfId="149" applyNumberFormat="1" applyFont="1" applyBorder="1" applyAlignment="1">
      <alignment vertical="top"/>
    </xf>
    <xf numFmtId="0" fontId="125" fillId="0" borderId="0" xfId="149" applyFont="1" applyBorder="1" applyAlignment="1">
      <alignment vertical="top" wrapText="1"/>
    </xf>
    <xf numFmtId="0" fontId="125" fillId="0" borderId="0" xfId="149" applyFont="1" applyBorder="1" applyAlignment="1">
      <alignment horizontal="right"/>
    </xf>
    <xf numFmtId="4" fontId="125" fillId="0" borderId="0" xfId="149" applyNumberFormat="1" applyFont="1" applyBorder="1" applyAlignment="1">
      <alignment horizontal="right"/>
    </xf>
    <xf numFmtId="0" fontId="125" fillId="0" borderId="0" xfId="149" applyFont="1" applyBorder="1"/>
    <xf numFmtId="0" fontId="125" fillId="0" borderId="0" xfId="149" applyFont="1" applyFill="1" applyBorder="1"/>
    <xf numFmtId="0" fontId="1" fillId="0" borderId="0" xfId="149" applyFont="1" applyBorder="1" applyAlignment="1">
      <alignment horizontal="justify" vertical="top"/>
    </xf>
    <xf numFmtId="49" fontId="22" fillId="0" borderId="13" xfId="941" applyNumberFormat="1" applyFont="1" applyFill="1" applyBorder="1" applyAlignment="1">
      <alignment horizontal="center" vertical="center"/>
    </xf>
    <xf numFmtId="0" fontId="62" fillId="0" borderId="15" xfId="149" applyFont="1" applyBorder="1" applyAlignment="1">
      <alignment horizontal="justify" vertical="center"/>
    </xf>
    <xf numFmtId="0" fontId="1" fillId="0" borderId="0" xfId="941" applyFont="1" applyFill="1" applyBorder="1" applyAlignment="1">
      <alignment horizontal="right" vertical="center"/>
    </xf>
    <xf numFmtId="4" fontId="1" fillId="0" borderId="0" xfId="941" applyNumberFormat="1" applyFont="1" applyFill="1" applyBorder="1" applyAlignment="1">
      <alignment horizontal="right" vertical="center"/>
    </xf>
    <xf numFmtId="0" fontId="125" fillId="0" borderId="0" xfId="149" applyFont="1" applyFill="1" applyBorder="1" applyAlignment="1">
      <alignment vertical="center"/>
    </xf>
    <xf numFmtId="49" fontId="22" fillId="0" borderId="0" xfId="941" applyNumberFormat="1" applyFont="1" applyFill="1" applyBorder="1" applyAlignment="1">
      <alignment horizontal="center"/>
    </xf>
    <xf numFmtId="0" fontId="1" fillId="0" borderId="0" xfId="941" applyFont="1" applyFill="1" applyBorder="1" applyAlignment="1">
      <alignment horizontal="right"/>
    </xf>
    <xf numFmtId="4" fontId="1" fillId="0" borderId="0" xfId="941" applyNumberFormat="1" applyFont="1" applyFill="1" applyBorder="1" applyAlignment="1">
      <alignment horizontal="right"/>
    </xf>
    <xf numFmtId="4" fontId="1" fillId="0" borderId="0" xfId="0" applyNumberFormat="1" applyFont="1" applyFill="1" applyBorder="1" applyAlignment="1" applyProtection="1">
      <alignment horizontal="right"/>
    </xf>
    <xf numFmtId="0" fontId="1" fillId="0" borderId="0" xfId="0" applyFont="1" applyAlignment="1" applyProtection="1"/>
    <xf numFmtId="177" fontId="1" fillId="0" borderId="0" xfId="0" applyNumberFormat="1" applyFont="1" applyFill="1" applyAlignment="1" applyProtection="1">
      <alignment horizontal="right"/>
    </xf>
    <xf numFmtId="4" fontId="1" fillId="0" borderId="0" xfId="0" applyNumberFormat="1" applyFont="1" applyFill="1" applyAlignment="1" applyProtection="1">
      <alignment horizontal="right"/>
    </xf>
    <xf numFmtId="0" fontId="25" fillId="0" borderId="0" xfId="0" applyFont="1" applyAlignment="1" applyProtection="1"/>
    <xf numFmtId="177" fontId="25" fillId="0" borderId="0" xfId="0" applyNumberFormat="1" applyFont="1" applyFill="1" applyAlignment="1" applyProtection="1">
      <alignment horizontal="right"/>
    </xf>
    <xf numFmtId="4" fontId="25" fillId="0" borderId="0" xfId="0" applyNumberFormat="1" applyFont="1" applyFill="1" applyAlignment="1" applyProtection="1">
      <alignment horizontal="right"/>
    </xf>
    <xf numFmtId="4" fontId="25" fillId="0" borderId="0" xfId="0" applyNumberFormat="1" applyFont="1" applyFill="1" applyBorder="1" applyAlignment="1" applyProtection="1">
      <alignment horizontal="right"/>
    </xf>
    <xf numFmtId="4" fontId="19" fillId="0" borderId="0" xfId="0" applyNumberFormat="1" applyFont="1" applyFill="1" applyAlignment="1" applyProtection="1">
      <alignment horizontal="right"/>
    </xf>
    <xf numFmtId="4" fontId="19" fillId="0" borderId="0" xfId="0" applyNumberFormat="1" applyFont="1" applyFill="1" applyBorder="1" applyAlignment="1" applyProtection="1">
      <alignment horizontal="right"/>
    </xf>
    <xf numFmtId="0" fontId="1" fillId="0" borderId="0" xfId="0" applyFont="1" applyFill="1" applyAlignment="1" applyProtection="1">
      <alignment horizontal="justify" vertical="top"/>
    </xf>
    <xf numFmtId="0" fontId="1" fillId="0" borderId="0" xfId="0" applyFont="1" applyFill="1" applyAlignment="1" applyProtection="1">
      <alignment horizontal="justify" vertical="top" wrapText="1"/>
    </xf>
    <xf numFmtId="0" fontId="22" fillId="0" borderId="16" xfId="0" applyFont="1" applyBorder="1" applyAlignment="1" applyProtection="1">
      <alignment horizontal="left" vertical="top" wrapText="1"/>
    </xf>
    <xf numFmtId="0" fontId="25" fillId="0" borderId="16" xfId="0" applyFont="1" applyBorder="1" applyAlignment="1" applyProtection="1"/>
    <xf numFmtId="177" fontId="25" fillId="0" borderId="16" xfId="0" applyNumberFormat="1" applyFont="1" applyFill="1" applyBorder="1" applyAlignment="1" applyProtection="1">
      <alignment horizontal="right"/>
    </xf>
    <xf numFmtId="4" fontId="25" fillId="0" borderId="16" xfId="0" applyNumberFormat="1" applyFont="1" applyFill="1" applyBorder="1" applyAlignment="1" applyProtection="1">
      <alignment horizontal="right"/>
    </xf>
    <xf numFmtId="4" fontId="25" fillId="0" borderId="16" xfId="0" applyNumberFormat="1" applyFont="1" applyFill="1" applyBorder="1" applyAlignment="1" applyProtection="1">
      <alignment horizontal="right" wrapText="1"/>
    </xf>
    <xf numFmtId="0" fontId="22" fillId="0" borderId="0" xfId="0" applyFont="1" applyBorder="1" applyAlignment="1" applyProtection="1">
      <alignment horizontal="left" vertical="top"/>
    </xf>
    <xf numFmtId="0" fontId="22" fillId="0" borderId="0" xfId="0" applyFont="1" applyBorder="1" applyAlignment="1" applyProtection="1"/>
    <xf numFmtId="177" fontId="1" fillId="0" borderId="0" xfId="0" applyNumberFormat="1" applyFont="1" applyFill="1" applyBorder="1" applyAlignment="1" applyProtection="1">
      <alignment horizontal="right"/>
    </xf>
    <xf numFmtId="4" fontId="22" fillId="0" borderId="0" xfId="0" applyNumberFormat="1" applyFont="1" applyFill="1" applyBorder="1" applyAlignment="1" applyProtection="1">
      <alignment horizontal="right" wrapText="1"/>
    </xf>
    <xf numFmtId="2" fontId="130" fillId="0" borderId="0" xfId="0" applyNumberFormat="1" applyFont="1" applyAlignment="1" applyProtection="1">
      <alignment horizontal="left" vertical="top"/>
    </xf>
    <xf numFmtId="0" fontId="130" fillId="0" borderId="0" xfId="0" applyFont="1" applyBorder="1" applyAlignment="1" applyProtection="1"/>
    <xf numFmtId="177" fontId="25" fillId="0" borderId="0" xfId="0" applyNumberFormat="1" applyFont="1" applyFill="1" applyBorder="1" applyAlignment="1" applyProtection="1">
      <alignment horizontal="right"/>
    </xf>
    <xf numFmtId="2" fontId="1" fillId="0" borderId="0" xfId="0" applyNumberFormat="1" applyFont="1" applyAlignment="1" applyProtection="1">
      <alignment horizontal="left" vertical="top"/>
    </xf>
    <xf numFmtId="4" fontId="25" fillId="0" borderId="0" xfId="0" applyNumberFormat="1" applyFont="1" applyFill="1" applyAlignment="1" applyProtection="1">
      <alignment horizontal="right" wrapText="1"/>
    </xf>
    <xf numFmtId="4" fontId="1" fillId="0" borderId="0" xfId="0" applyNumberFormat="1" applyFont="1" applyFill="1" applyBorder="1" applyAlignment="1" applyProtection="1">
      <alignment horizontal="right" wrapText="1"/>
    </xf>
    <xf numFmtId="180" fontId="131" fillId="0" borderId="0" xfId="149" applyNumberFormat="1" applyFont="1" applyFill="1" applyBorder="1" applyAlignment="1">
      <alignment vertical="top"/>
    </xf>
    <xf numFmtId="0" fontId="25" fillId="0" borderId="0" xfId="0" applyFont="1" applyBorder="1" applyAlignment="1" applyProtection="1"/>
    <xf numFmtId="177" fontId="25" fillId="0" borderId="0" xfId="0" applyNumberFormat="1" applyFont="1" applyFill="1" applyBorder="1" applyAlignment="1" applyProtection="1">
      <alignment horizontal="right" wrapText="1"/>
    </xf>
    <xf numFmtId="4" fontId="25" fillId="0" borderId="0" xfId="0" applyNumberFormat="1" applyFont="1" applyFill="1" applyBorder="1" applyAlignment="1" applyProtection="1">
      <alignment horizontal="right" wrapText="1"/>
    </xf>
    <xf numFmtId="2" fontId="19" fillId="0" borderId="0" xfId="0" applyNumberFormat="1" applyFont="1" applyAlignment="1" applyProtection="1">
      <alignment horizontal="justify" vertical="top"/>
    </xf>
    <xf numFmtId="0" fontId="19" fillId="0" borderId="0" xfId="0" applyFont="1" applyAlignment="1" applyProtection="1">
      <alignment horizontal="justify" vertical="top"/>
    </xf>
    <xf numFmtId="4" fontId="19" fillId="0" borderId="0" xfId="0" applyNumberFormat="1" applyFont="1" applyFill="1" applyBorder="1" applyAlignment="1" applyProtection="1">
      <alignment horizontal="right" wrapText="1"/>
    </xf>
    <xf numFmtId="9" fontId="125" fillId="0" borderId="0" xfId="149" quotePrefix="1" applyNumberFormat="1" applyFont="1" applyFill="1" applyBorder="1" applyAlignment="1">
      <alignment horizontal="center"/>
    </xf>
    <xf numFmtId="0" fontId="19" fillId="0" borderId="0" xfId="0" applyFont="1" applyFill="1" applyAlignment="1" applyProtection="1">
      <alignment horizontal="justify" vertical="top"/>
      <protection locked="0"/>
    </xf>
    <xf numFmtId="0" fontId="133" fillId="0" borderId="0" xfId="149" applyFont="1" applyFill="1" applyBorder="1" applyAlignment="1">
      <alignment horizontal="left"/>
    </xf>
    <xf numFmtId="0" fontId="131" fillId="0" borderId="0" xfId="149" applyFont="1" applyFill="1" applyBorder="1"/>
    <xf numFmtId="0" fontId="25" fillId="0" borderId="0" xfId="0" applyFont="1" applyFill="1" applyAlignment="1" applyProtection="1">
      <alignment horizontal="justify"/>
    </xf>
    <xf numFmtId="0" fontId="125" fillId="0" borderId="0" xfId="149" applyFont="1" applyFill="1" applyBorder="1" applyAlignment="1">
      <alignment horizontal="left"/>
    </xf>
    <xf numFmtId="0" fontId="131" fillId="0" borderId="0" xfId="149" applyFont="1" applyFill="1" applyBorder="1" applyAlignment="1">
      <alignment horizontal="left"/>
    </xf>
    <xf numFmtId="0" fontId="19" fillId="0" borderId="0" xfId="0" applyFont="1" applyFill="1" applyAlignment="1" applyProtection="1">
      <alignment horizontal="justify" vertical="top" wrapText="1"/>
      <protection locked="0"/>
    </xf>
    <xf numFmtId="4" fontId="25" fillId="0" borderId="0" xfId="1027" applyNumberFormat="1" applyFont="1" applyFill="1" applyBorder="1" applyAlignment="1">
      <alignment horizontal="right" wrapText="1"/>
    </xf>
    <xf numFmtId="0" fontId="1" fillId="0" borderId="0" xfId="0" applyFont="1" applyBorder="1" applyAlignment="1" applyProtection="1"/>
    <xf numFmtId="177" fontId="25" fillId="0" borderId="16" xfId="0" applyNumberFormat="1" applyFont="1" applyFill="1" applyBorder="1" applyAlignment="1" applyProtection="1">
      <alignment horizontal="right" wrapText="1"/>
    </xf>
    <xf numFmtId="177" fontId="130" fillId="0" borderId="0" xfId="0" applyNumberFormat="1" applyFont="1" applyFill="1" applyBorder="1" applyAlignment="1" applyProtection="1">
      <alignment horizontal="right"/>
    </xf>
    <xf numFmtId="4" fontId="130" fillId="0" borderId="0" xfId="0" applyNumberFormat="1" applyFont="1" applyFill="1" applyBorder="1" applyAlignment="1" applyProtection="1">
      <alignment horizontal="right"/>
    </xf>
    <xf numFmtId="4" fontId="62" fillId="0" borderId="0" xfId="0" applyNumberFormat="1" applyFont="1" applyFill="1" applyBorder="1" applyAlignment="1" applyProtection="1">
      <alignment horizontal="right"/>
    </xf>
    <xf numFmtId="0" fontId="22" fillId="0" borderId="15" xfId="0" applyFont="1" applyFill="1" applyBorder="1" applyAlignment="1" applyProtection="1">
      <alignment horizontal="left" vertical="center"/>
    </xf>
    <xf numFmtId="0" fontId="125" fillId="0" borderId="0" xfId="149" applyFont="1" applyFill="1" applyBorder="1" applyAlignment="1">
      <alignment horizontal="center"/>
    </xf>
    <xf numFmtId="0" fontId="130" fillId="0" borderId="0" xfId="0" applyFont="1" applyAlignment="1" applyProtection="1"/>
    <xf numFmtId="2" fontId="22" fillId="0" borderId="0" xfId="0" applyNumberFormat="1" applyFont="1" applyAlignment="1" applyProtection="1">
      <alignment horizontal="justify" vertical="top"/>
    </xf>
    <xf numFmtId="0" fontId="22" fillId="0" borderId="27" xfId="0" applyFont="1" applyBorder="1" applyAlignment="1" applyProtection="1">
      <alignment horizontal="left" vertical="top"/>
    </xf>
    <xf numFmtId="0" fontId="22" fillId="0" borderId="27" xfId="0" applyFont="1" applyFill="1" applyBorder="1" applyAlignment="1" applyProtection="1"/>
    <xf numFmtId="177" fontId="1" fillId="0" borderId="27" xfId="0" applyNumberFormat="1" applyFont="1" applyFill="1" applyBorder="1" applyAlignment="1" applyProtection="1">
      <alignment horizontal="right"/>
    </xf>
    <xf numFmtId="4" fontId="1" fillId="0" borderId="27" xfId="0" applyNumberFormat="1" applyFont="1" applyFill="1" applyBorder="1" applyAlignment="1" applyProtection="1">
      <alignment horizontal="right"/>
    </xf>
    <xf numFmtId="4" fontId="22" fillId="0" borderId="27" xfId="0" applyNumberFormat="1" applyFont="1" applyFill="1" applyBorder="1" applyAlignment="1" applyProtection="1">
      <alignment horizontal="right" wrapText="1"/>
    </xf>
    <xf numFmtId="0" fontId="130" fillId="0" borderId="0" xfId="0" applyFont="1" applyBorder="1" applyAlignment="1" applyProtection="1">
      <alignment horizontal="left" vertical="top"/>
    </xf>
    <xf numFmtId="0" fontId="130" fillId="0" borderId="0" xfId="0" applyFont="1" applyFill="1" applyBorder="1" applyAlignment="1" applyProtection="1"/>
    <xf numFmtId="0" fontId="22" fillId="0" borderId="15" xfId="0" applyFont="1" applyFill="1" applyBorder="1" applyAlignment="1" applyProtection="1">
      <alignment vertical="center"/>
    </xf>
    <xf numFmtId="0" fontId="1" fillId="0" borderId="0" xfId="0" applyFont="1" applyBorder="1" applyAlignment="1" applyProtection="1">
      <alignment horizontal="justify" vertical="top"/>
    </xf>
    <xf numFmtId="177" fontId="1" fillId="0" borderId="0" xfId="1027" applyNumberFormat="1" applyFont="1" applyFill="1" applyBorder="1" applyAlignment="1">
      <alignment horizontal="right" wrapText="1"/>
    </xf>
    <xf numFmtId="4" fontId="1" fillId="0" borderId="0" xfId="1027" applyNumberFormat="1" applyFont="1" applyFill="1" applyBorder="1" applyAlignment="1">
      <alignment horizontal="right" wrapText="1"/>
    </xf>
    <xf numFmtId="4" fontId="1" fillId="0" borderId="0" xfId="1026" applyNumberFormat="1" applyFont="1" applyFill="1" applyBorder="1" applyAlignment="1" applyProtection="1">
      <alignment horizontal="right"/>
    </xf>
    <xf numFmtId="0" fontId="131" fillId="0" borderId="0" xfId="149" applyFont="1" applyFill="1" applyBorder="1" applyAlignment="1">
      <alignment horizontal="center"/>
    </xf>
    <xf numFmtId="0" fontId="19" fillId="0" borderId="0" xfId="0" applyFont="1" applyAlignment="1" applyProtection="1">
      <alignment horizontal="justify"/>
    </xf>
    <xf numFmtId="0" fontId="125" fillId="0" borderId="0" xfId="149" applyFont="1" applyFill="1" applyBorder="1" applyAlignment="1">
      <alignment horizontal="center" vertical="center"/>
    </xf>
    <xf numFmtId="0" fontId="134" fillId="0" borderId="0" xfId="149" applyFont="1" applyFill="1" applyBorder="1" applyAlignment="1">
      <alignment horizontal="center"/>
    </xf>
    <xf numFmtId="177" fontId="25" fillId="0" borderId="0" xfId="1027" applyNumberFormat="1" applyFont="1" applyFill="1" applyBorder="1" applyAlignment="1">
      <alignment horizontal="right" wrapText="1"/>
    </xf>
    <xf numFmtId="4" fontId="25" fillId="0" borderId="0" xfId="1026" applyNumberFormat="1" applyFont="1" applyFill="1" applyBorder="1" applyAlignment="1" applyProtection="1">
      <alignment horizontal="right"/>
    </xf>
    <xf numFmtId="2" fontId="25" fillId="0" borderId="0" xfId="0" applyNumberFormat="1" applyFont="1" applyAlignment="1" applyProtection="1">
      <alignment horizontal="justify" vertical="top" wrapText="1"/>
    </xf>
    <xf numFmtId="0" fontId="135" fillId="0" borderId="0" xfId="0" applyFont="1" applyFill="1" applyBorder="1" applyAlignment="1" applyProtection="1">
      <alignment horizontal="justify" vertical="top"/>
    </xf>
    <xf numFmtId="4" fontId="125" fillId="0" borderId="0" xfId="149" applyNumberFormat="1" applyFont="1" applyFill="1" applyBorder="1" applyAlignment="1"/>
    <xf numFmtId="4" fontId="19" fillId="0" borderId="0" xfId="1027" applyNumberFormat="1" applyFont="1" applyFill="1" applyBorder="1" applyAlignment="1">
      <alignment horizontal="right" wrapText="1"/>
    </xf>
    <xf numFmtId="0" fontId="125" fillId="0" borderId="0" xfId="149" applyFont="1" applyFill="1" applyBorder="1" applyProtection="1">
      <protection locked="0"/>
    </xf>
    <xf numFmtId="0" fontId="25" fillId="0" borderId="0" xfId="0" applyFont="1" applyFill="1" applyBorder="1" applyAlignment="1" applyProtection="1">
      <alignment horizontal="justify" vertical="top"/>
    </xf>
    <xf numFmtId="0" fontId="1" fillId="0" borderId="0" xfId="0" applyFont="1" applyFill="1" applyBorder="1" applyAlignment="1" applyProtection="1">
      <alignment horizontal="justify" vertical="top"/>
    </xf>
    <xf numFmtId="0" fontId="22" fillId="0" borderId="27" xfId="0" applyFont="1" applyBorder="1" applyAlignment="1" applyProtection="1"/>
    <xf numFmtId="0" fontId="1" fillId="0" borderId="0" xfId="0" applyFont="1" applyAlignment="1" applyProtection="1">
      <alignment horizontal="justify" vertical="top"/>
    </xf>
    <xf numFmtId="0" fontId="22" fillId="0" borderId="0" xfId="0" applyFont="1" applyFill="1" applyBorder="1" applyAlignment="1" applyProtection="1"/>
    <xf numFmtId="0" fontId="19" fillId="0" borderId="0" xfId="1027" applyNumberFormat="1" applyFont="1" applyFill="1" applyBorder="1" applyAlignment="1">
      <alignment horizontal="left" vertical="top"/>
    </xf>
    <xf numFmtId="0" fontId="25" fillId="0" borderId="0" xfId="0" applyFont="1" applyFill="1" applyBorder="1" applyAlignment="1" applyProtection="1">
      <alignment horizontal="justify" vertical="top" wrapText="1"/>
    </xf>
    <xf numFmtId="0" fontId="19" fillId="0" borderId="0" xfId="0" applyFont="1" applyFill="1" applyBorder="1" applyAlignment="1" applyProtection="1">
      <alignment horizontal="justify" vertical="top" wrapText="1"/>
    </xf>
    <xf numFmtId="0" fontId="19" fillId="0" borderId="27" xfId="0" applyFont="1" applyFill="1" applyBorder="1" applyAlignment="1" applyProtection="1">
      <alignment horizontal="left" vertical="top"/>
    </xf>
    <xf numFmtId="2" fontId="132" fillId="0" borderId="0" xfId="0" applyNumberFormat="1" applyFont="1" applyFill="1" applyAlignment="1" applyProtection="1">
      <alignment horizontal="justify" vertical="top" wrapText="1"/>
    </xf>
    <xf numFmtId="0" fontId="62" fillId="0" borderId="13" xfId="0" applyFont="1" applyFill="1" applyBorder="1" applyAlignment="1" applyProtection="1">
      <alignment horizontal="center" vertical="center"/>
    </xf>
    <xf numFmtId="0" fontId="62" fillId="0" borderId="15" xfId="0" applyFont="1" applyFill="1" applyBorder="1" applyAlignment="1" applyProtection="1">
      <alignment horizontal="justify" vertical="center"/>
    </xf>
    <xf numFmtId="4" fontId="62" fillId="0" borderId="0" xfId="0" applyNumberFormat="1" applyFont="1" applyFill="1" applyAlignment="1" applyProtection="1">
      <alignment horizontal="right"/>
    </xf>
    <xf numFmtId="0" fontId="62" fillId="0" borderId="0" xfId="0" applyFont="1" applyFill="1" applyBorder="1" applyAlignment="1" applyProtection="1">
      <alignment horizontal="center" vertical="center"/>
    </xf>
    <xf numFmtId="0" fontId="62" fillId="0" borderId="0" xfId="0" applyFont="1" applyFill="1" applyBorder="1" applyAlignment="1" applyProtection="1">
      <alignment horizontal="justify" vertical="center"/>
    </xf>
    <xf numFmtId="0" fontId="19" fillId="0" borderId="0" xfId="0" applyFont="1" applyFill="1" applyAlignment="1" applyProtection="1">
      <alignment horizontal="justify" vertical="top"/>
    </xf>
    <xf numFmtId="4" fontId="130" fillId="0" borderId="0" xfId="0" applyNumberFormat="1" applyFont="1" applyFill="1" applyAlignment="1" applyProtection="1">
      <alignment horizontal="right"/>
    </xf>
    <xf numFmtId="0" fontId="136" fillId="0" borderId="0" xfId="149" applyFont="1" applyFill="1" applyBorder="1"/>
    <xf numFmtId="0" fontId="132" fillId="0" borderId="0" xfId="0" applyFont="1" applyFill="1" applyBorder="1" applyAlignment="1" applyProtection="1">
      <alignment horizontal="left" vertical="top"/>
    </xf>
    <xf numFmtId="0" fontId="1" fillId="0" borderId="0" xfId="0" applyNumberFormat="1" applyFont="1" applyFill="1" applyBorder="1" applyAlignment="1" applyProtection="1">
      <alignment horizontal="justify" vertical="top" wrapText="1"/>
    </xf>
    <xf numFmtId="0" fontId="0" fillId="0" borderId="0" xfId="0" applyBorder="1"/>
    <xf numFmtId="4" fontId="25" fillId="0" borderId="0" xfId="1" applyNumberFormat="1" applyFont="1" applyFill="1" applyBorder="1" applyAlignment="1" applyProtection="1">
      <alignment horizontal="right" wrapText="1"/>
    </xf>
    <xf numFmtId="0" fontId="25" fillId="0" borderId="0" xfId="1" applyNumberFormat="1" applyFont="1" applyBorder="1" applyAlignment="1" applyProtection="1">
      <alignment horizontal="right"/>
    </xf>
    <xf numFmtId="4" fontId="25" fillId="0" borderId="0" xfId="1" applyNumberFormat="1" applyFont="1" applyBorder="1" applyAlignment="1" applyProtection="1">
      <alignment horizontal="right"/>
    </xf>
    <xf numFmtId="0" fontId="9" fillId="0" borderId="0" xfId="1" applyFont="1" applyFill="1" applyBorder="1" applyAlignment="1">
      <alignment horizontal="center"/>
    </xf>
    <xf numFmtId="0" fontId="138" fillId="0" borderId="0" xfId="1" applyFont="1" applyFill="1" applyBorder="1" applyAlignment="1">
      <alignment horizontal="justify"/>
    </xf>
    <xf numFmtId="0" fontId="138" fillId="0" borderId="0" xfId="1" applyFont="1" applyFill="1" applyBorder="1" applyAlignment="1">
      <alignment horizontal="right"/>
    </xf>
    <xf numFmtId="4" fontId="138" fillId="0" borderId="0" xfId="1" applyNumberFormat="1" applyFont="1" applyFill="1" applyBorder="1" applyAlignment="1">
      <alignment horizontal="right"/>
    </xf>
    <xf numFmtId="0" fontId="139" fillId="0" borderId="0" xfId="0" applyFont="1" applyFill="1" applyAlignment="1">
      <alignment horizontal="center" vertical="center"/>
    </xf>
    <xf numFmtId="0" fontId="140" fillId="0" borderId="0" xfId="0" applyFont="1" applyFill="1" applyAlignment="1">
      <alignment horizontal="justify" vertical="center"/>
    </xf>
    <xf numFmtId="0" fontId="140" fillId="0" borderId="0" xfId="0" applyFont="1" applyFill="1" applyAlignment="1">
      <alignment horizontal="right" vertical="center"/>
    </xf>
    <xf numFmtId="4" fontId="140" fillId="0" borderId="0" xfId="0" applyNumberFormat="1" applyFont="1" applyFill="1" applyAlignment="1">
      <alignment horizontal="right" vertical="center"/>
    </xf>
    <xf numFmtId="167" fontId="140" fillId="0" borderId="0" xfId="0" applyNumberFormat="1" applyFont="1" applyFill="1" applyAlignment="1">
      <alignment horizontal="right" vertical="center"/>
    </xf>
    <xf numFmtId="0" fontId="140" fillId="0" borderId="0" xfId="0" applyFont="1" applyFill="1" applyBorder="1" applyAlignment="1">
      <alignment horizontal="justify" vertical="center"/>
    </xf>
    <xf numFmtId="0" fontId="140" fillId="0" borderId="0" xfId="0" applyFont="1" applyFill="1" applyBorder="1" applyAlignment="1">
      <alignment horizontal="right" vertical="center"/>
    </xf>
    <xf numFmtId="4" fontId="140" fillId="0" borderId="0" xfId="0" applyNumberFormat="1" applyFont="1" applyFill="1" applyBorder="1" applyAlignment="1">
      <alignment horizontal="right" vertical="center"/>
    </xf>
    <xf numFmtId="167" fontId="140" fillId="0" borderId="0" xfId="0" applyNumberFormat="1" applyFont="1" applyFill="1" applyBorder="1" applyAlignment="1">
      <alignment horizontal="right" vertical="center"/>
    </xf>
    <xf numFmtId="0" fontId="9" fillId="0" borderId="16" xfId="1" applyFont="1" applyFill="1" applyBorder="1" applyAlignment="1">
      <alignment horizontal="center"/>
    </xf>
    <xf numFmtId="0" fontId="141" fillId="0" borderId="16" xfId="1" applyFont="1" applyFill="1" applyBorder="1" applyAlignment="1">
      <alignment horizontal="justify"/>
    </xf>
    <xf numFmtId="0" fontId="141" fillId="0" borderId="16" xfId="1" applyFont="1" applyFill="1" applyBorder="1" applyAlignment="1">
      <alignment horizontal="right"/>
    </xf>
    <xf numFmtId="4" fontId="141" fillId="0" borderId="16" xfId="1" applyNumberFormat="1" applyFont="1" applyFill="1" applyBorder="1" applyAlignment="1">
      <alignment horizontal="right"/>
    </xf>
    <xf numFmtId="4" fontId="141" fillId="0" borderId="16" xfId="1" applyNumberFormat="1" applyFont="1" applyFill="1" applyBorder="1" applyAlignment="1">
      <alignment horizontal="right" vertical="center"/>
    </xf>
    <xf numFmtId="0" fontId="97" fillId="0" borderId="0" xfId="0" applyFont="1"/>
    <xf numFmtId="0" fontId="9" fillId="0" borderId="13" xfId="1" applyFont="1" applyFill="1" applyBorder="1" applyAlignment="1">
      <alignment horizontal="center" vertical="center"/>
    </xf>
    <xf numFmtId="0" fontId="142" fillId="0" borderId="14" xfId="1" applyFont="1" applyFill="1" applyBorder="1" applyAlignment="1">
      <alignment horizontal="right" vertical="center"/>
    </xf>
    <xf numFmtId="0" fontId="142" fillId="0" borderId="14" xfId="1" applyFont="1" applyFill="1" applyBorder="1" applyAlignment="1">
      <alignment vertical="center"/>
    </xf>
    <xf numFmtId="0" fontId="97" fillId="0" borderId="0" xfId="0" applyFont="1" applyAlignment="1">
      <alignment vertical="center"/>
    </xf>
    <xf numFmtId="0" fontId="140" fillId="0" borderId="0" xfId="149" applyFont="1" applyFill="1" applyBorder="1"/>
    <xf numFmtId="2" fontId="141" fillId="0" borderId="0" xfId="149" applyNumberFormat="1" applyFont="1" applyFill="1" applyBorder="1" applyAlignment="1">
      <alignment vertical="top"/>
    </xf>
    <xf numFmtId="0" fontId="140" fillId="0" borderId="0" xfId="149" applyFont="1" applyFill="1" applyBorder="1" applyAlignment="1">
      <alignment horizontal="right"/>
    </xf>
    <xf numFmtId="4" fontId="140" fillId="0" borderId="0" xfId="149" applyNumberFormat="1" applyFont="1" applyFill="1" applyBorder="1" applyAlignment="1">
      <alignment horizontal="right"/>
    </xf>
    <xf numFmtId="4" fontId="141" fillId="0" borderId="0" xfId="149" applyNumberFormat="1" applyFont="1" applyFill="1" applyBorder="1" applyAlignment="1">
      <alignment horizontal="right"/>
    </xf>
    <xf numFmtId="180" fontId="140" fillId="0" borderId="0" xfId="149" applyNumberFormat="1" applyFont="1" applyBorder="1" applyAlignment="1">
      <alignment vertical="top"/>
    </xf>
    <xf numFmtId="0" fontId="140" fillId="0" borderId="0" xfId="149" applyFont="1" applyBorder="1" applyAlignment="1">
      <alignment vertical="top" wrapText="1"/>
    </xf>
    <xf numFmtId="0" fontId="140" fillId="0" borderId="0" xfId="149" applyFont="1" applyBorder="1" applyAlignment="1">
      <alignment horizontal="right"/>
    </xf>
    <xf numFmtId="4" fontId="140" fillId="0" borderId="0" xfId="149" applyNumberFormat="1" applyFont="1" applyBorder="1" applyAlignment="1">
      <alignment horizontal="right"/>
    </xf>
    <xf numFmtId="0" fontId="9" fillId="0" borderId="0" xfId="1" applyFont="1" applyFill="1" applyBorder="1" applyAlignment="1">
      <alignment horizontal="justify"/>
    </xf>
    <xf numFmtId="0" fontId="9" fillId="0" borderId="0" xfId="1" applyFont="1" applyFill="1" applyBorder="1" applyAlignment="1">
      <alignment horizontal="right"/>
    </xf>
    <xf numFmtId="4" fontId="9" fillId="0" borderId="0" xfId="1" applyNumberFormat="1" applyFont="1" applyFill="1" applyBorder="1" applyAlignment="1">
      <alignment horizontal="right"/>
    </xf>
    <xf numFmtId="180" fontId="125" fillId="0" borderId="26" xfId="149" applyNumberFormat="1" applyFont="1" applyBorder="1" applyAlignment="1">
      <alignment vertical="top"/>
    </xf>
    <xf numFmtId="0" fontId="125" fillId="0" borderId="26" xfId="149" applyFont="1" applyBorder="1" applyAlignment="1">
      <alignment vertical="top" wrapText="1"/>
    </xf>
    <xf numFmtId="0" fontId="125" fillId="0" borderId="26" xfId="149" applyFont="1" applyBorder="1" applyAlignment="1">
      <alignment horizontal="right"/>
    </xf>
    <xf numFmtId="4" fontId="125" fillId="0" borderId="26" xfId="149" applyNumberFormat="1" applyFont="1" applyBorder="1" applyAlignment="1">
      <alignment horizontal="right"/>
    </xf>
    <xf numFmtId="0" fontId="1" fillId="0" borderId="0" xfId="0" applyNumberFormat="1" applyFont="1" applyAlignment="1" applyProtection="1">
      <alignment horizontal="justify" vertical="top" wrapText="1"/>
    </xf>
    <xf numFmtId="0" fontId="1" fillId="0" borderId="0" xfId="149" applyFont="1" applyBorder="1" applyAlignment="1">
      <alignment horizontal="justify" vertical="top" wrapText="1"/>
    </xf>
    <xf numFmtId="0" fontId="19" fillId="0" borderId="0" xfId="0" applyFont="1" applyAlignment="1" applyProtection="1">
      <alignment horizontal="justify" wrapText="1"/>
    </xf>
    <xf numFmtId="177" fontId="25" fillId="0" borderId="0" xfId="0" applyNumberFormat="1" applyFont="1" applyFill="1" applyAlignment="1" applyProtection="1">
      <alignment horizontal="left"/>
    </xf>
    <xf numFmtId="177" fontId="1" fillId="0" borderId="0" xfId="0" applyNumberFormat="1" applyFont="1" applyFill="1" applyBorder="1" applyAlignment="1" applyProtection="1">
      <alignment horizontal="left" wrapText="1"/>
    </xf>
    <xf numFmtId="177" fontId="25" fillId="0" borderId="0" xfId="0" applyNumberFormat="1" applyFont="1" applyFill="1" applyBorder="1" applyAlignment="1" applyProtection="1">
      <alignment horizontal="left" wrapText="1"/>
    </xf>
    <xf numFmtId="177" fontId="19" fillId="0" borderId="0" xfId="0" applyNumberFormat="1" applyFont="1" applyFill="1" applyBorder="1" applyAlignment="1" applyProtection="1">
      <alignment horizontal="left" wrapText="1"/>
    </xf>
    <xf numFmtId="177" fontId="1" fillId="0" borderId="0" xfId="0" applyNumberFormat="1" applyFont="1" applyFill="1" applyAlignment="1" applyProtection="1">
      <alignment horizontal="left"/>
    </xf>
    <xf numFmtId="0" fontId="19" fillId="0" borderId="0" xfId="0" quotePrefix="1" applyFont="1" applyAlignment="1" applyProtection="1">
      <alignment horizontal="justify" vertical="top"/>
    </xf>
    <xf numFmtId="0" fontId="19" fillId="0" borderId="0" xfId="0" quotePrefix="1" applyFont="1" applyAlignment="1" applyProtection="1">
      <alignment horizontal="justify" vertical="top" wrapText="1"/>
    </xf>
    <xf numFmtId="4" fontId="19" fillId="0" borderId="0" xfId="1027" applyNumberFormat="1" applyFont="1" applyFill="1" applyBorder="1" applyAlignment="1">
      <alignment horizontal="left" wrapText="1"/>
    </xf>
    <xf numFmtId="0" fontId="144" fillId="0" borderId="0" xfId="0" applyFont="1" applyBorder="1" applyAlignment="1" applyProtection="1"/>
    <xf numFmtId="0" fontId="144" fillId="0" borderId="0" xfId="0" applyFont="1" applyAlignment="1"/>
    <xf numFmtId="0" fontId="144" fillId="0" borderId="0" xfId="0" applyFont="1" applyAlignment="1" applyProtection="1">
      <alignment horizontal="center"/>
    </xf>
    <xf numFmtId="0" fontId="145" fillId="0" borderId="0" xfId="0" applyFont="1" applyBorder="1" applyAlignment="1"/>
    <xf numFmtId="0" fontId="130" fillId="0" borderId="0" xfId="0" applyFont="1" applyFill="1" applyBorder="1" applyAlignment="1" applyProtection="1">
      <alignment horizontal="justify" wrapText="1"/>
    </xf>
    <xf numFmtId="4" fontId="130" fillId="0" borderId="0" xfId="0" applyNumberFormat="1" applyFont="1" applyBorder="1" applyAlignment="1"/>
    <xf numFmtId="0" fontId="144" fillId="0" borderId="0" xfId="0" applyFont="1" applyAlignment="1" applyProtection="1">
      <alignment wrapText="1"/>
    </xf>
    <xf numFmtId="0" fontId="148" fillId="0" borderId="0" xfId="0" applyFont="1" applyBorder="1" applyAlignment="1">
      <alignment horizontal="justify" wrapText="1"/>
    </xf>
    <xf numFmtId="0" fontId="144" fillId="0" borderId="0" xfId="0" applyFont="1" applyAlignment="1" applyProtection="1"/>
    <xf numFmtId="0" fontId="145" fillId="0" borderId="0" xfId="0" applyFont="1" applyAlignment="1" applyProtection="1">
      <alignment wrapText="1"/>
    </xf>
    <xf numFmtId="0" fontId="147" fillId="0" borderId="0" xfId="0" applyFont="1" applyBorder="1" applyAlignment="1">
      <alignment wrapText="1"/>
    </xf>
    <xf numFmtId="0" fontId="148" fillId="0" borderId="0" xfId="0" applyFont="1" applyBorder="1" applyAlignment="1">
      <alignment wrapText="1"/>
    </xf>
    <xf numFmtId="0" fontId="146" fillId="0" borderId="0" xfId="0" applyFont="1" applyAlignment="1"/>
    <xf numFmtId="0" fontId="145" fillId="0" borderId="0" xfId="0" applyFont="1" applyAlignment="1" applyProtection="1"/>
    <xf numFmtId="0" fontId="144" fillId="0" borderId="0" xfId="0" applyNumberFormat="1" applyFont="1" applyAlignment="1" applyProtection="1">
      <alignment wrapText="1"/>
    </xf>
    <xf numFmtId="4" fontId="144" fillId="0" borderId="0" xfId="0" applyNumberFormat="1" applyFont="1" applyAlignment="1" applyProtection="1"/>
    <xf numFmtId="4" fontId="145" fillId="0" borderId="0" xfId="0" applyNumberFormat="1" applyFont="1" applyBorder="1" applyAlignment="1"/>
    <xf numFmtId="0" fontId="1" fillId="0" borderId="0" xfId="0" applyFont="1" applyAlignment="1">
      <alignment horizontal="justify" vertical="top" wrapText="1"/>
    </xf>
    <xf numFmtId="4" fontId="1" fillId="0" borderId="0" xfId="0" applyNumberFormat="1" applyFont="1" applyFill="1" applyBorder="1" applyAlignment="1" applyProtection="1">
      <alignment horizontal="right"/>
    </xf>
    <xf numFmtId="0" fontId="1" fillId="0" borderId="0" xfId="0" applyFont="1" applyAlignment="1">
      <alignment horizontal="justify" vertical="top" wrapText="1"/>
    </xf>
    <xf numFmtId="0" fontId="19" fillId="0" borderId="0" xfId="0" applyFont="1" applyAlignment="1"/>
    <xf numFmtId="0" fontId="19" fillId="0" borderId="0" xfId="0" applyFont="1" applyFill="1" applyAlignment="1" applyProtection="1">
      <alignment horizontal="justify" vertical="top"/>
      <protection locked="0"/>
    </xf>
    <xf numFmtId="0" fontId="125" fillId="0" borderId="0" xfId="149" applyFont="1" applyFill="1" applyBorder="1"/>
    <xf numFmtId="4" fontId="1" fillId="0" borderId="0" xfId="0" applyNumberFormat="1" applyFont="1" applyFill="1" applyAlignment="1" applyProtection="1">
      <alignment horizontal="right"/>
    </xf>
    <xf numFmtId="0" fontId="19" fillId="0" borderId="0" xfId="0" applyFont="1" applyAlignment="1" applyProtection="1">
      <alignment horizontal="justify" vertical="top" wrapText="1"/>
    </xf>
    <xf numFmtId="0" fontId="1" fillId="0" borderId="0" xfId="0" applyFont="1" applyFill="1" applyAlignment="1" applyProtection="1">
      <alignment horizontal="justify" vertical="top" wrapText="1"/>
    </xf>
    <xf numFmtId="0" fontId="1" fillId="0" borderId="0" xfId="0" applyFont="1" applyBorder="1" applyAlignment="1" applyProtection="1">
      <alignment horizontal="justify" vertical="top"/>
    </xf>
    <xf numFmtId="0" fontId="125" fillId="0" borderId="0" xfId="149" applyFont="1" applyFill="1" applyBorder="1" applyAlignment="1">
      <alignment horizontal="center" vertical="center"/>
    </xf>
    <xf numFmtId="0" fontId="134" fillId="0" borderId="0" xfId="149" applyFont="1" applyFill="1" applyBorder="1" applyAlignment="1">
      <alignment horizontal="center"/>
    </xf>
    <xf numFmtId="0" fontId="1" fillId="0" borderId="0" xfId="0" applyNumberFormat="1" applyFont="1" applyFill="1" applyBorder="1" applyAlignment="1" applyProtection="1">
      <alignment horizontal="justify" vertical="top" wrapText="1"/>
    </xf>
    <xf numFmtId="0" fontId="19" fillId="0" borderId="0" xfId="0" applyFont="1" applyAlignment="1" applyProtection="1">
      <alignment horizontal="justify"/>
    </xf>
    <xf numFmtId="4" fontId="19" fillId="0" borderId="0" xfId="0" applyNumberFormat="1" applyFont="1" applyFill="1" applyAlignment="1"/>
    <xf numFmtId="4" fontId="19" fillId="0" borderId="0" xfId="0" applyNumberFormat="1" applyFont="1" applyFill="1" applyBorder="1" applyAlignment="1"/>
    <xf numFmtId="167" fontId="10" fillId="0" borderId="0" xfId="1" applyNumberFormat="1" applyFont="1" applyFill="1" applyBorder="1" applyAlignment="1" applyProtection="1">
      <alignment horizontal="right" vertical="center"/>
    </xf>
    <xf numFmtId="4" fontId="59" fillId="26" borderId="13" xfId="1" applyNumberFormat="1" applyFont="1" applyFill="1" applyBorder="1" applyAlignment="1" applyProtection="1">
      <alignment horizontal="center" vertical="center" wrapText="1"/>
    </xf>
    <xf numFmtId="0" fontId="120" fillId="0" borderId="0" xfId="0" applyFont="1" applyAlignment="1">
      <alignment horizontal="left" vertical="center"/>
    </xf>
    <xf numFmtId="0" fontId="70" fillId="0" borderId="0" xfId="1" applyFont="1" applyFill="1" applyBorder="1" applyAlignment="1" applyProtection="1">
      <alignment horizontal="left" vertical="center"/>
    </xf>
    <xf numFmtId="0" fontId="119" fillId="0" borderId="0" xfId="0" applyFont="1" applyAlignment="1">
      <alignment horizontal="left"/>
    </xf>
    <xf numFmtId="0" fontId="1" fillId="0" borderId="0" xfId="0" applyFont="1" applyFill="1" applyAlignment="1" applyProtection="1">
      <alignment vertical="top" wrapText="1"/>
    </xf>
    <xf numFmtId="167" fontId="10" fillId="0" borderId="0" xfId="1" applyNumberFormat="1" applyFont="1" applyFill="1" applyBorder="1" applyAlignment="1" applyProtection="1">
      <alignment horizontal="right" vertical="center"/>
    </xf>
    <xf numFmtId="0" fontId="25" fillId="0" borderId="0" xfId="0" applyFont="1" applyBorder="1" applyAlignment="1">
      <alignment horizontal="left"/>
    </xf>
    <xf numFmtId="4" fontId="25" fillId="0" borderId="0" xfId="0" applyNumberFormat="1" applyFont="1" applyBorder="1" applyAlignment="1"/>
    <xf numFmtId="4" fontId="25" fillId="0" borderId="0" xfId="0" applyNumberFormat="1" applyFont="1" applyBorder="1" applyAlignment="1">
      <alignment horizontal="right"/>
    </xf>
    <xf numFmtId="4" fontId="25" fillId="0" borderId="0" xfId="0" applyNumberFormat="1" applyFont="1" applyBorder="1" applyAlignment="1" applyProtection="1">
      <alignment horizontal="right"/>
    </xf>
    <xf numFmtId="4" fontId="1" fillId="0" borderId="0" xfId="0" applyNumberFormat="1" applyFont="1" applyBorder="1" applyAlignment="1" applyProtection="1">
      <alignment horizontal="right"/>
    </xf>
    <xf numFmtId="49" fontId="1" fillId="0" borderId="0" xfId="941" applyNumberFormat="1" applyFont="1" applyFill="1" applyBorder="1" applyAlignment="1">
      <alignment horizontal="center" vertical="top"/>
    </xf>
    <xf numFmtId="2" fontId="19" fillId="0" borderId="0" xfId="0" applyNumberFormat="1" applyFont="1" applyAlignment="1" applyProtection="1">
      <alignment horizontal="justify" vertical="center"/>
    </xf>
    <xf numFmtId="2" fontId="132" fillId="0" borderId="0" xfId="0" applyNumberFormat="1" applyFont="1" applyAlignment="1" applyProtection="1">
      <alignment horizontal="left" vertical="center" wrapText="1"/>
    </xf>
    <xf numFmtId="0" fontId="1" fillId="0" borderId="16" xfId="0" applyFont="1" applyBorder="1" applyAlignment="1" applyProtection="1">
      <alignment horizontal="left" vertical="center" wrapText="1"/>
    </xf>
    <xf numFmtId="0" fontId="22" fillId="0" borderId="0" xfId="0" applyFont="1" applyBorder="1" applyAlignment="1" applyProtection="1">
      <alignment horizontal="left" vertical="center"/>
    </xf>
    <xf numFmtId="2" fontId="22" fillId="0" borderId="0" xfId="0" applyNumberFormat="1" applyFont="1" applyAlignment="1" applyProtection="1">
      <alignment horizontal="left" vertical="center"/>
    </xf>
    <xf numFmtId="2" fontId="130" fillId="0" borderId="0" xfId="0" applyNumberFormat="1" applyFont="1" applyAlignment="1" applyProtection="1">
      <alignment horizontal="left" vertical="center"/>
    </xf>
    <xf numFmtId="2" fontId="1" fillId="0" borderId="0" xfId="0" applyNumberFormat="1" applyFont="1" applyAlignment="1" applyProtection="1">
      <alignment horizontal="center" vertical="center"/>
    </xf>
    <xf numFmtId="2" fontId="19" fillId="0" borderId="0" xfId="0" applyNumberFormat="1" applyFont="1" applyAlignment="1" applyProtection="1">
      <alignment horizontal="center" vertical="center"/>
    </xf>
    <xf numFmtId="0" fontId="19" fillId="0" borderId="0" xfId="0" applyFont="1" applyBorder="1" applyAlignment="1" applyProtection="1">
      <alignment horizontal="center" vertical="center" wrapText="1"/>
    </xf>
    <xf numFmtId="0" fontId="132" fillId="0" borderId="0" xfId="0" applyFont="1" applyBorder="1" applyAlignment="1" applyProtection="1">
      <alignment horizontal="center" vertical="center" wrapText="1"/>
    </xf>
    <xf numFmtId="2" fontId="132" fillId="0" borderId="0" xfId="0" applyNumberFormat="1" applyFont="1" applyAlignment="1" applyProtection="1">
      <alignment horizontal="center" vertical="center"/>
    </xf>
    <xf numFmtId="2" fontId="19" fillId="0" borderId="0" xfId="0" applyNumberFormat="1" applyFont="1" applyAlignment="1" applyProtection="1">
      <alignment horizontal="center" vertical="center" wrapText="1"/>
    </xf>
    <xf numFmtId="2" fontId="22" fillId="0" borderId="13" xfId="0" applyNumberFormat="1" applyFont="1" applyBorder="1" applyAlignment="1" applyProtection="1">
      <alignment horizontal="center" vertical="center"/>
    </xf>
    <xf numFmtId="2" fontId="1" fillId="0" borderId="0" xfId="0" applyNumberFormat="1" applyFont="1" applyAlignment="1" applyProtection="1">
      <alignment horizontal="center" vertical="top"/>
    </xf>
    <xf numFmtId="2" fontId="1" fillId="0" borderId="0" xfId="0" applyNumberFormat="1" applyFont="1" applyAlignment="1" applyProtection="1">
      <alignment horizontal="center" vertical="top" wrapText="1"/>
    </xf>
    <xf numFmtId="0" fontId="1" fillId="0" borderId="0" xfId="0" applyFont="1" applyBorder="1" applyAlignment="1" applyProtection="1">
      <alignment horizontal="center" vertical="top" wrapText="1"/>
    </xf>
    <xf numFmtId="0" fontId="19" fillId="0" borderId="0" xfId="0" applyNumberFormat="1" applyFont="1" applyFill="1" applyBorder="1" applyAlignment="1" applyProtection="1">
      <alignment horizontal="center" vertical="top"/>
    </xf>
    <xf numFmtId="0" fontId="19" fillId="0" borderId="0" xfId="1027" applyNumberFormat="1" applyFont="1" applyFill="1" applyBorder="1" applyAlignment="1">
      <alignment horizontal="center" vertical="top"/>
    </xf>
    <xf numFmtId="0" fontId="19" fillId="0" borderId="0" xfId="0" applyFont="1" applyFill="1" applyAlignment="1" applyProtection="1">
      <alignment horizontal="center" vertical="top"/>
    </xf>
    <xf numFmtId="0" fontId="19" fillId="0" borderId="0" xfId="0" applyFont="1" applyFill="1" applyAlignment="1" applyProtection="1">
      <alignment horizontal="center" vertical="center"/>
    </xf>
    <xf numFmtId="2" fontId="19" fillId="0" borderId="0" xfId="0" applyNumberFormat="1" applyFont="1" applyAlignment="1" applyProtection="1">
      <alignment horizontal="center" vertical="top"/>
    </xf>
    <xf numFmtId="0" fontId="149" fillId="0" borderId="0" xfId="0" applyFont="1" applyAlignment="1">
      <alignment wrapText="1"/>
    </xf>
    <xf numFmtId="0" fontId="125" fillId="0" borderId="0" xfId="149" applyFont="1" applyFill="1" applyBorder="1" applyAlignment="1">
      <alignment wrapText="1"/>
    </xf>
    <xf numFmtId="0" fontId="125" fillId="0" borderId="26" xfId="149" applyFont="1" applyBorder="1" applyAlignment="1">
      <alignment wrapText="1"/>
    </xf>
    <xf numFmtId="0" fontId="125" fillId="0" borderId="26" xfId="149" applyFont="1" applyBorder="1" applyAlignment="1">
      <alignment vertical="center" wrapText="1"/>
    </xf>
    <xf numFmtId="0" fontId="125" fillId="0" borderId="28" xfId="149" applyFont="1" applyBorder="1" applyAlignment="1">
      <alignment wrapText="1"/>
    </xf>
    <xf numFmtId="0" fontId="125" fillId="0" borderId="0" xfId="149" applyFont="1" applyBorder="1" applyAlignment="1">
      <alignment wrapText="1"/>
    </xf>
    <xf numFmtId="0" fontId="125" fillId="0" borderId="0" xfId="149" applyFont="1" applyFill="1" applyBorder="1" applyAlignment="1">
      <alignment vertical="center" wrapText="1"/>
    </xf>
    <xf numFmtId="0" fontId="125" fillId="0" borderId="0" xfId="149" applyFont="1" applyFill="1" applyBorder="1" applyAlignment="1">
      <alignment horizontal="center" wrapText="1"/>
    </xf>
    <xf numFmtId="0" fontId="143" fillId="0" borderId="0" xfId="149" applyFont="1" applyFill="1" applyBorder="1" applyAlignment="1">
      <alignment vertical="top" wrapText="1"/>
    </xf>
    <xf numFmtId="0" fontId="131" fillId="0" borderId="0" xfId="149" applyFont="1" applyFill="1" applyBorder="1" applyAlignment="1">
      <alignment horizontal="center" wrapText="1"/>
    </xf>
    <xf numFmtId="0" fontId="143" fillId="0" borderId="0" xfId="149" applyFont="1" applyFill="1" applyBorder="1" applyAlignment="1">
      <alignment horizontal="left" vertical="top" wrapText="1"/>
    </xf>
    <xf numFmtId="0" fontId="125" fillId="0" borderId="0" xfId="149" applyFont="1" applyFill="1" applyBorder="1" applyAlignment="1">
      <alignment horizontal="center" vertical="center" wrapText="1"/>
    </xf>
    <xf numFmtId="0" fontId="125" fillId="0" borderId="0" xfId="149" applyFont="1" applyFill="1" applyBorder="1" applyAlignment="1" applyProtection="1">
      <alignment wrapText="1"/>
      <protection locked="0"/>
    </xf>
    <xf numFmtId="0" fontId="0" fillId="0" borderId="0" xfId="0" applyAlignment="1">
      <alignment wrapText="1"/>
    </xf>
    <xf numFmtId="0" fontId="66" fillId="0" borderId="0" xfId="0" applyFont="1" applyAlignment="1">
      <alignment vertical="center" wrapText="1"/>
    </xf>
    <xf numFmtId="0" fontId="97" fillId="0" borderId="0" xfId="0" applyFont="1" applyAlignment="1">
      <alignment wrapText="1"/>
    </xf>
    <xf numFmtId="0" fontId="97" fillId="0" borderId="0" xfId="0" applyFont="1" applyAlignment="1">
      <alignment vertical="center" wrapText="1"/>
    </xf>
    <xf numFmtId="0" fontId="0" fillId="0" borderId="0" xfId="0" applyBorder="1" applyAlignment="1">
      <alignment wrapText="1"/>
    </xf>
    <xf numFmtId="49" fontId="1" fillId="0" borderId="0" xfId="0" applyNumberFormat="1" applyFont="1" applyFill="1" applyBorder="1" applyAlignment="1" applyProtection="1">
      <alignment horizontal="justify" vertical="top" wrapText="1"/>
    </xf>
    <xf numFmtId="4" fontId="119" fillId="0" borderId="0" xfId="0" applyNumberFormat="1" applyFont="1" applyAlignment="1">
      <alignment horizontal="center"/>
    </xf>
    <xf numFmtId="4" fontId="132" fillId="0" borderId="0" xfId="0" applyNumberFormat="1" applyFont="1" applyFill="1" applyAlignment="1">
      <alignment horizontal="right"/>
    </xf>
    <xf numFmtId="4" fontId="1" fillId="0" borderId="0" xfId="1" applyNumberFormat="1" applyFont="1" applyAlignment="1" applyProtection="1">
      <alignment horizontal="right" wrapText="1"/>
    </xf>
    <xf numFmtId="2" fontId="1" fillId="0" borderId="0" xfId="0" applyNumberFormat="1" applyFont="1" applyFill="1" applyBorder="1" applyAlignment="1" applyProtection="1">
      <alignment horizontal="justify" vertical="top" wrapText="1"/>
    </xf>
    <xf numFmtId="4" fontId="5" fillId="0" borderId="4" xfId="1" applyNumberFormat="1" applyFont="1" applyBorder="1" applyAlignment="1" applyProtection="1">
      <alignment vertical="center" wrapText="1"/>
    </xf>
    <xf numFmtId="4" fontId="5" fillId="0" borderId="7" xfId="1" applyNumberFormat="1" applyFont="1" applyBorder="1" applyAlignment="1" applyProtection="1">
      <alignment vertical="center" wrapText="1"/>
    </xf>
    <xf numFmtId="4" fontId="1" fillId="0" borderId="0" xfId="1" applyNumberFormat="1" applyFont="1" applyAlignment="1" applyProtection="1">
      <alignment horizontal="center" vertical="center"/>
    </xf>
    <xf numFmtId="0" fontId="119" fillId="0" borderId="0" xfId="0" applyFont="1" applyAlignment="1" applyProtection="1">
      <alignment vertical="center"/>
    </xf>
    <xf numFmtId="4" fontId="119" fillId="0" borderId="0" xfId="0" applyNumberFormat="1" applyFont="1" applyAlignment="1" applyProtection="1">
      <alignment horizontal="right"/>
    </xf>
    <xf numFmtId="0" fontId="119" fillId="0" borderId="0" xfId="0" applyFont="1" applyAlignment="1" applyProtection="1">
      <alignment horizontal="justify" vertical="center"/>
    </xf>
    <xf numFmtId="0" fontId="119" fillId="0" borderId="0" xfId="0" applyFont="1" applyAlignment="1" applyProtection="1">
      <alignment horizontal="right"/>
    </xf>
    <xf numFmtId="0" fontId="152" fillId="0" borderId="0" xfId="0" applyFont="1" applyAlignment="1" applyProtection="1">
      <alignment horizontal="left" vertical="center"/>
    </xf>
    <xf numFmtId="0" fontId="119" fillId="0" borderId="0" xfId="0" applyFont="1" applyAlignment="1" applyProtection="1">
      <alignment horizontal="left" vertical="center"/>
    </xf>
    <xf numFmtId="0" fontId="119" fillId="0" borderId="0" xfId="0" applyFont="1" applyAlignment="1" applyProtection="1">
      <alignment horizontal="left"/>
    </xf>
    <xf numFmtId="0" fontId="119" fillId="0" borderId="0" xfId="0" applyFont="1" applyProtection="1"/>
    <xf numFmtId="0" fontId="119" fillId="0" borderId="0" xfId="0" applyFont="1" applyProtection="1">
      <protection locked="0"/>
    </xf>
    <xf numFmtId="0" fontId="154" fillId="0" borderId="0" xfId="0" applyFont="1" applyProtection="1"/>
    <xf numFmtId="0" fontId="154" fillId="0" borderId="0" xfId="0" applyFont="1" applyAlignment="1" applyProtection="1">
      <alignment vertical="center"/>
    </xf>
    <xf numFmtId="0" fontId="93" fillId="0" borderId="0" xfId="0" applyFont="1" applyAlignment="1" applyProtection="1">
      <alignment horizontal="center"/>
    </xf>
    <xf numFmtId="4" fontId="22" fillId="0" borderId="16" xfId="1" applyNumberFormat="1" applyFont="1" applyBorder="1" applyAlignment="1">
      <alignment horizontal="right"/>
    </xf>
    <xf numFmtId="0" fontId="1" fillId="0" borderId="0" xfId="0" applyFont="1" applyBorder="1" applyAlignment="1" applyProtection="1">
      <alignment horizontal="justify" vertical="top" wrapText="1"/>
    </xf>
    <xf numFmtId="0" fontId="25" fillId="0" borderId="0" xfId="1" applyNumberFormat="1" applyFont="1" applyBorder="1" applyAlignment="1" applyProtection="1">
      <alignment horizontal="justify" vertical="top" wrapText="1"/>
    </xf>
    <xf numFmtId="0" fontId="25" fillId="0" borderId="0" xfId="26" applyFont="1" applyBorder="1" applyAlignment="1" applyProtection="1">
      <alignment horizontal="justify" vertical="top" wrapText="1"/>
    </xf>
    <xf numFmtId="0" fontId="124" fillId="0" borderId="0" xfId="0" applyFont="1" applyProtection="1"/>
    <xf numFmtId="4" fontId="124" fillId="0" borderId="0" xfId="0" applyNumberFormat="1" applyFont="1" applyAlignment="1" applyProtection="1">
      <alignment horizontal="right"/>
    </xf>
    <xf numFmtId="0" fontId="25" fillId="0" borderId="0" xfId="0" applyFont="1" applyAlignment="1">
      <alignment horizontal="left"/>
    </xf>
    <xf numFmtId="4" fontId="25" fillId="0" borderId="0" xfId="0" applyNumberFormat="1" applyFont="1" applyFill="1" applyAlignment="1">
      <alignment horizontal="right"/>
    </xf>
    <xf numFmtId="4" fontId="25" fillId="0" borderId="0" xfId="0" applyNumberFormat="1" applyFont="1" applyFill="1" applyBorder="1" applyAlignment="1">
      <alignment horizontal="right"/>
    </xf>
    <xf numFmtId="0" fontId="25" fillId="0" borderId="0" xfId="0" applyNumberFormat="1" applyFont="1" applyFill="1" applyBorder="1" applyAlignment="1">
      <alignment horizontal="justify" vertical="top" wrapText="1"/>
    </xf>
    <xf numFmtId="0" fontId="1" fillId="0" borderId="0" xfId="149" applyFont="1" applyAlignment="1">
      <alignment horizontal="justify" vertical="top" wrapText="1"/>
    </xf>
    <xf numFmtId="0" fontId="19" fillId="0" borderId="0" xfId="0" applyFont="1" applyAlignment="1">
      <alignment horizontal="justify" vertical="top" wrapText="1"/>
    </xf>
    <xf numFmtId="49" fontId="132" fillId="0" borderId="0" xfId="1" applyNumberFormat="1" applyFont="1" applyFill="1" applyBorder="1" applyAlignment="1" applyProtection="1">
      <alignment horizontal="center" vertical="top"/>
    </xf>
    <xf numFmtId="0" fontId="132" fillId="0" borderId="0" xfId="1" applyNumberFormat="1" applyFont="1" applyBorder="1" applyAlignment="1" applyProtection="1">
      <alignment horizontal="justify" vertical="top" wrapText="1"/>
    </xf>
    <xf numFmtId="0" fontId="132" fillId="0" borderId="0" xfId="0" applyFont="1" applyFill="1" applyAlignment="1">
      <alignment horizontal="left"/>
    </xf>
    <xf numFmtId="0" fontId="132" fillId="0" borderId="0" xfId="0" applyFont="1" applyFill="1" applyAlignment="1">
      <alignment vertical="top" wrapText="1"/>
    </xf>
    <xf numFmtId="0" fontId="132" fillId="0" borderId="0" xfId="26" applyFont="1" applyFill="1" applyBorder="1" applyAlignment="1" applyProtection="1">
      <alignment horizontal="center" vertical="top" wrapText="1"/>
    </xf>
    <xf numFmtId="0" fontId="132" fillId="0" borderId="0" xfId="0" applyFont="1" applyAlignment="1">
      <alignment horizontal="left"/>
    </xf>
    <xf numFmtId="4" fontId="132" fillId="0" borderId="0" xfId="1" applyNumberFormat="1" applyFont="1" applyBorder="1" applyAlignment="1" applyProtection="1">
      <alignment horizontal="right"/>
    </xf>
    <xf numFmtId="4" fontId="132" fillId="0" borderId="0" xfId="1027" applyNumberFormat="1" applyFont="1" applyFill="1" applyBorder="1" applyAlignment="1">
      <alignment horizontal="right" wrapText="1"/>
    </xf>
    <xf numFmtId="0" fontId="124" fillId="0" borderId="0" xfId="0" applyFont="1" applyAlignment="1">
      <alignment horizontal="left" wrapText="1"/>
    </xf>
    <xf numFmtId="4" fontId="19" fillId="0" borderId="16" xfId="0" applyNumberFormat="1" applyFont="1" applyFill="1" applyBorder="1" applyAlignment="1">
      <alignment horizontal="right"/>
    </xf>
    <xf numFmtId="0" fontId="130" fillId="0" borderId="13" xfId="26" applyFont="1" applyFill="1" applyBorder="1" applyAlignment="1" applyProtection="1">
      <alignment horizontal="center" vertical="center" wrapText="1"/>
    </xf>
    <xf numFmtId="0" fontId="130" fillId="0" borderId="14" xfId="26" applyFont="1" applyFill="1" applyBorder="1" applyAlignment="1" applyProtection="1">
      <alignment horizontal="justify" vertical="center" wrapText="1"/>
    </xf>
    <xf numFmtId="49" fontId="70" fillId="0" borderId="0" xfId="1" applyNumberFormat="1" applyFont="1" applyFill="1" applyBorder="1" applyAlignment="1" applyProtection="1">
      <alignment horizontal="center" vertical="center"/>
    </xf>
    <xf numFmtId="0" fontId="25" fillId="0" borderId="0" xfId="149" applyFont="1" applyBorder="1" applyAlignment="1">
      <alignment horizontal="justify" vertical="top" wrapText="1"/>
    </xf>
    <xf numFmtId="0" fontId="25" fillId="0" borderId="0" xfId="149" applyFont="1" applyBorder="1" applyAlignment="1">
      <alignment horizontal="justify" vertical="top"/>
    </xf>
    <xf numFmtId="49" fontId="25" fillId="0" borderId="0" xfId="149" applyNumberFormat="1" applyFont="1" applyBorder="1" applyAlignment="1">
      <alignment horizontal="justify" vertical="top"/>
    </xf>
    <xf numFmtId="0" fontId="25" fillId="0" borderId="0" xfId="1" applyFont="1" applyBorder="1" applyAlignment="1">
      <alignment horizontal="left"/>
    </xf>
    <xf numFmtId="4" fontId="25" fillId="0" borderId="0" xfId="883" applyNumberFormat="1" applyFont="1" applyBorder="1" applyAlignment="1">
      <alignment horizontal="right"/>
    </xf>
    <xf numFmtId="0" fontId="119" fillId="0" borderId="0" xfId="0" applyFont="1" applyAlignment="1" applyProtection="1">
      <alignment horizontal="center"/>
    </xf>
    <xf numFmtId="0" fontId="93" fillId="0" borderId="0" xfId="0" applyFont="1" applyAlignment="1" applyProtection="1">
      <alignment horizontal="center"/>
    </xf>
    <xf numFmtId="0" fontId="154" fillId="0" borderId="0" xfId="0" applyFont="1" applyAlignment="1" applyProtection="1">
      <alignment horizontal="left" vertical="center"/>
    </xf>
    <xf numFmtId="0" fontId="119" fillId="0" borderId="0" xfId="0" applyFont="1" applyAlignment="1" applyProtection="1">
      <alignment horizontal="left" vertical="center"/>
    </xf>
    <xf numFmtId="0" fontId="120" fillId="0" borderId="0" xfId="0" applyFont="1" applyAlignment="1" applyProtection="1">
      <alignment horizontal="left" vertical="center"/>
    </xf>
    <xf numFmtId="0" fontId="121" fillId="0" borderId="0" xfId="0" applyFont="1" applyAlignment="1" applyProtection="1">
      <alignment horizontal="center" vertical="center"/>
    </xf>
    <xf numFmtId="0" fontId="119" fillId="0" borderId="0" xfId="0" applyFont="1" applyAlignment="1" applyProtection="1">
      <alignment horizontal="left"/>
    </xf>
    <xf numFmtId="0" fontId="119" fillId="0" borderId="0" xfId="0" applyFont="1" applyAlignment="1" applyProtection="1">
      <alignment horizontal="left" vertical="center" wrapText="1"/>
    </xf>
    <xf numFmtId="0" fontId="1" fillId="0" borderId="2" xfId="1" applyFont="1" applyBorder="1" applyAlignment="1" applyProtection="1">
      <alignment horizontal="left" vertical="center" wrapText="1"/>
    </xf>
    <xf numFmtId="0" fontId="1" fillId="0" borderId="3" xfId="1" applyFont="1" applyBorder="1" applyAlignment="1" applyProtection="1">
      <alignment horizontal="left" vertical="center" wrapText="1"/>
    </xf>
    <xf numFmtId="0" fontId="1" fillId="0" borderId="5" xfId="1" applyFont="1" applyBorder="1" applyAlignment="1" applyProtection="1">
      <alignment horizontal="left" vertical="center" wrapText="1"/>
    </xf>
    <xf numFmtId="0" fontId="1" fillId="0" borderId="6" xfId="1" applyFont="1" applyBorder="1" applyAlignment="1" applyProtection="1">
      <alignment horizontal="left" vertical="center" wrapText="1"/>
    </xf>
    <xf numFmtId="0" fontId="1" fillId="0" borderId="8" xfId="1" applyFont="1" applyBorder="1" applyAlignment="1" applyProtection="1">
      <alignment horizontal="left" vertical="center" wrapText="1"/>
    </xf>
    <xf numFmtId="0" fontId="1" fillId="0" borderId="9" xfId="1" applyFont="1" applyBorder="1" applyAlignment="1" applyProtection="1">
      <alignment horizontal="left" vertical="center" wrapText="1"/>
    </xf>
    <xf numFmtId="0" fontId="150" fillId="0" borderId="2" xfId="1" applyFont="1" applyBorder="1" applyAlignment="1" applyProtection="1">
      <alignment horizontal="center" vertical="center" wrapText="1"/>
    </xf>
    <xf numFmtId="0" fontId="150" fillId="0" borderId="27" xfId="1" applyFont="1" applyBorder="1" applyAlignment="1" applyProtection="1">
      <alignment horizontal="center" vertical="center" wrapText="1"/>
    </xf>
    <xf numFmtId="0" fontId="150" fillId="0" borderId="3" xfId="1" applyFont="1" applyBorder="1" applyAlignment="1" applyProtection="1">
      <alignment horizontal="center" vertical="center" wrapText="1"/>
    </xf>
    <xf numFmtId="0" fontId="150" fillId="0" borderId="5" xfId="1" applyFont="1" applyBorder="1" applyAlignment="1" applyProtection="1">
      <alignment horizontal="center" vertical="center" wrapText="1"/>
    </xf>
    <xf numFmtId="0" fontId="150" fillId="0" borderId="0" xfId="1" applyFont="1" applyBorder="1" applyAlignment="1" applyProtection="1">
      <alignment horizontal="center" vertical="center" wrapText="1"/>
    </xf>
    <xf numFmtId="0" fontId="150" fillId="0" borderId="6" xfId="1" applyFont="1" applyBorder="1" applyAlignment="1" applyProtection="1">
      <alignment horizontal="center" vertical="center" wrapText="1"/>
    </xf>
    <xf numFmtId="0" fontId="150" fillId="0" borderId="8" xfId="1" applyFont="1" applyBorder="1" applyAlignment="1" applyProtection="1">
      <alignment horizontal="center" vertical="center" wrapText="1"/>
    </xf>
    <xf numFmtId="0" fontId="150" fillId="0" borderId="16" xfId="1" applyFont="1" applyBorder="1" applyAlignment="1" applyProtection="1">
      <alignment horizontal="center" vertical="center" wrapText="1"/>
    </xf>
    <xf numFmtId="0" fontId="150" fillId="0" borderId="9" xfId="1" applyFont="1" applyBorder="1" applyAlignment="1" applyProtection="1">
      <alignment horizontal="center" vertical="center" wrapText="1"/>
    </xf>
    <xf numFmtId="0" fontId="119" fillId="0" borderId="0" xfId="0" applyFont="1" applyAlignment="1" applyProtection="1">
      <alignment horizontal="justify" vertical="center"/>
    </xf>
    <xf numFmtId="0" fontId="0" fillId="0" borderId="0" xfId="0" applyAlignment="1"/>
    <xf numFmtId="0" fontId="151" fillId="0" borderId="0" xfId="0" applyFont="1" applyAlignment="1" applyProtection="1">
      <alignment horizontal="left" vertical="center"/>
    </xf>
    <xf numFmtId="167" fontId="10" fillId="0" borderId="0" xfId="1" applyNumberFormat="1" applyFont="1" applyFill="1" applyBorder="1" applyAlignment="1" applyProtection="1">
      <alignment horizontal="right" vertical="center"/>
    </xf>
    <xf numFmtId="0" fontId="122" fillId="0" borderId="0" xfId="1" applyFont="1" applyBorder="1" applyAlignment="1" applyProtection="1">
      <alignment horizontal="right" vertical="center"/>
    </xf>
    <xf numFmtId="167" fontId="122" fillId="0" borderId="0" xfId="1" applyNumberFormat="1" applyFont="1" applyBorder="1" applyAlignment="1" applyProtection="1">
      <alignment horizontal="right" vertical="center"/>
    </xf>
    <xf numFmtId="0" fontId="61" fillId="3" borderId="14" xfId="1" applyFont="1" applyFill="1" applyBorder="1" applyAlignment="1" applyProtection="1">
      <alignment horizontal="left" vertical="center"/>
    </xf>
    <xf numFmtId="167" fontId="61" fillId="3" borderId="14" xfId="1" applyNumberFormat="1" applyFont="1" applyFill="1" applyBorder="1" applyAlignment="1" applyProtection="1">
      <alignment vertical="center"/>
    </xf>
    <xf numFmtId="167" fontId="61" fillId="3" borderId="15" xfId="1" applyNumberFormat="1" applyFont="1" applyFill="1" applyBorder="1" applyAlignment="1" applyProtection="1">
      <alignment vertical="center"/>
    </xf>
    <xf numFmtId="0" fontId="8" fillId="0" borderId="0" xfId="1" applyFont="1" applyBorder="1" applyAlignment="1" applyProtection="1">
      <alignment horizontal="right" vertical="center"/>
    </xf>
    <xf numFmtId="167" fontId="8" fillId="0" borderId="0" xfId="1" applyNumberFormat="1" applyFont="1" applyBorder="1" applyAlignment="1" applyProtection="1">
      <alignment horizontal="right" vertical="center"/>
    </xf>
    <xf numFmtId="0" fontId="8" fillId="0" borderId="11" xfId="1" applyFont="1" applyFill="1" applyBorder="1" applyAlignment="1" applyProtection="1">
      <alignment horizontal="center" vertical="center"/>
    </xf>
    <xf numFmtId="0" fontId="59" fillId="26" borderId="13" xfId="1" applyFont="1" applyFill="1" applyBorder="1" applyAlignment="1" applyProtection="1">
      <alignment horizontal="center" vertical="center"/>
    </xf>
    <xf numFmtId="0" fontId="59" fillId="26" borderId="14" xfId="1" applyFont="1" applyFill="1" applyBorder="1" applyAlignment="1" applyProtection="1">
      <alignment horizontal="center" vertical="center"/>
    </xf>
    <xf numFmtId="0" fontId="59" fillId="26" borderId="15" xfId="1" applyFont="1" applyFill="1" applyBorder="1" applyAlignment="1" applyProtection="1">
      <alignment horizontal="center" vertical="center"/>
    </xf>
    <xf numFmtId="4" fontId="59" fillId="26" borderId="13" xfId="1" applyNumberFormat="1" applyFont="1" applyFill="1" applyBorder="1" applyAlignment="1" applyProtection="1">
      <alignment horizontal="center" vertical="center" wrapText="1"/>
    </xf>
    <xf numFmtId="4" fontId="59" fillId="26" borderId="15" xfId="1" applyNumberFormat="1" applyFont="1" applyFill="1" applyBorder="1" applyAlignment="1" applyProtection="1">
      <alignment horizontal="center" vertical="center" wrapText="1"/>
    </xf>
    <xf numFmtId="0" fontId="119" fillId="0" borderId="0" xfId="0" applyFont="1" applyAlignment="1">
      <alignment horizontal="left" vertical="center"/>
    </xf>
    <xf numFmtId="0" fontId="120" fillId="0" borderId="0" xfId="0" applyFont="1" applyAlignment="1">
      <alignment horizontal="left" vertical="center"/>
    </xf>
    <xf numFmtId="0" fontId="121" fillId="0" borderId="0" xfId="0" applyFont="1" applyAlignment="1">
      <alignment horizontal="center" vertical="center"/>
    </xf>
    <xf numFmtId="0" fontId="119" fillId="0" borderId="0" xfId="0" applyFont="1" applyAlignment="1">
      <alignment horizontal="left"/>
    </xf>
    <xf numFmtId="4" fontId="119" fillId="0" borderId="0" xfId="0" applyNumberFormat="1" applyFont="1" applyAlignment="1">
      <alignment horizontal="center"/>
    </xf>
    <xf numFmtId="0" fontId="93" fillId="0" borderId="0" xfId="0" applyFont="1" applyAlignment="1">
      <alignment horizontal="center"/>
    </xf>
    <xf numFmtId="0" fontId="69" fillId="0" borderId="0" xfId="1" applyFont="1" applyFill="1" applyBorder="1" applyAlignment="1" applyProtection="1">
      <alignment horizontal="left" vertical="center" wrapText="1"/>
    </xf>
    <xf numFmtId="167" fontId="69" fillId="0" borderId="0" xfId="1" applyNumberFormat="1" applyFont="1" applyFill="1" applyBorder="1" applyAlignment="1" applyProtection="1">
      <alignment horizontal="right" vertical="center" wrapText="1"/>
    </xf>
    <xf numFmtId="0" fontId="22" fillId="0" borderId="27" xfId="1" applyFont="1" applyFill="1" applyBorder="1" applyAlignment="1" applyProtection="1">
      <alignment horizontal="left" vertical="center" wrapText="1"/>
    </xf>
    <xf numFmtId="0" fontId="63" fillId="27" borderId="13" xfId="1" applyFont="1" applyFill="1" applyBorder="1" applyAlignment="1" applyProtection="1">
      <alignment horizontal="left" vertical="center" wrapText="1"/>
    </xf>
    <xf numFmtId="0" fontId="63" fillId="27" borderId="14" xfId="1" applyFont="1" applyFill="1" applyBorder="1" applyAlignment="1" applyProtection="1">
      <alignment horizontal="left" vertical="center" wrapText="1"/>
    </xf>
    <xf numFmtId="0" fontId="63" fillId="27" borderId="15" xfId="1" applyFont="1" applyFill="1" applyBorder="1" applyAlignment="1" applyProtection="1">
      <alignment horizontal="left" vertical="center" wrapText="1"/>
    </xf>
    <xf numFmtId="167" fontId="69" fillId="0" borderId="0" xfId="0" applyNumberFormat="1" applyFont="1" applyBorder="1" applyAlignment="1">
      <alignment horizontal="right" vertical="center"/>
    </xf>
    <xf numFmtId="0" fontId="130" fillId="0" borderId="27" xfId="1" applyFont="1" applyFill="1" applyBorder="1" applyAlignment="1" applyProtection="1">
      <alignment horizontal="left" vertical="center" wrapText="1"/>
    </xf>
    <xf numFmtId="0" fontId="70" fillId="0" borderId="0" xfId="1" applyFont="1" applyFill="1" applyBorder="1" applyAlignment="1" applyProtection="1">
      <alignment horizontal="left" vertical="center"/>
    </xf>
    <xf numFmtId="167" fontId="70" fillId="0" borderId="0" xfId="1" applyNumberFormat="1" applyFont="1" applyFill="1" applyBorder="1" applyAlignment="1" applyProtection="1">
      <alignment horizontal="right" vertical="center"/>
    </xf>
    <xf numFmtId="167" fontId="95" fillId="0" borderId="14" xfId="0" applyNumberFormat="1" applyFont="1" applyBorder="1" applyAlignment="1" applyProtection="1">
      <alignment horizontal="right" vertical="center"/>
    </xf>
    <xf numFmtId="167" fontId="95" fillId="0" borderId="15" xfId="0" applyNumberFormat="1" applyFont="1" applyBorder="1" applyAlignment="1" applyProtection="1">
      <alignment horizontal="right" vertical="center"/>
    </xf>
    <xf numFmtId="0" fontId="126" fillId="0" borderId="0" xfId="0" applyFont="1" applyAlignment="1">
      <alignment horizontal="left" vertical="center"/>
    </xf>
    <xf numFmtId="0" fontId="126" fillId="0" borderId="0" xfId="0" applyFont="1" applyAlignment="1">
      <alignment horizontal="left" vertical="center" wrapText="1"/>
    </xf>
    <xf numFmtId="0" fontId="127" fillId="0" borderId="0" xfId="0" applyFont="1" applyAlignment="1">
      <alignment horizontal="left" vertical="center"/>
    </xf>
    <xf numFmtId="0" fontId="129" fillId="0" borderId="0" xfId="0" applyFont="1" applyAlignment="1">
      <alignment horizontal="center" vertical="center" wrapText="1"/>
    </xf>
    <xf numFmtId="4" fontId="126" fillId="0" borderId="0" xfId="0" applyNumberFormat="1" applyFont="1" applyAlignment="1">
      <alignment horizontal="center"/>
    </xf>
    <xf numFmtId="167" fontId="142" fillId="0" borderId="14" xfId="1" applyNumberFormat="1" applyFont="1" applyFill="1" applyBorder="1" applyAlignment="1">
      <alignment horizontal="right" vertical="center"/>
    </xf>
    <xf numFmtId="167" fontId="142" fillId="0" borderId="15" xfId="1" applyNumberFormat="1" applyFont="1" applyFill="1" applyBorder="1" applyAlignment="1">
      <alignment horizontal="right" vertical="center"/>
    </xf>
    <xf numFmtId="0" fontId="8" fillId="0" borderId="0" xfId="1" applyFont="1" applyFill="1" applyBorder="1" applyAlignment="1">
      <alignment horizontal="left"/>
    </xf>
    <xf numFmtId="4" fontId="8" fillId="0" borderId="0" xfId="1" applyNumberFormat="1" applyFont="1" applyFill="1" applyBorder="1" applyAlignment="1">
      <alignment horizontal="right" vertical="center"/>
    </xf>
    <xf numFmtId="0" fontId="125" fillId="0" borderId="0" xfId="149" applyFont="1" applyFill="1" applyBorder="1" applyAlignment="1">
      <alignment horizontal="center"/>
    </xf>
    <xf numFmtId="0" fontId="137" fillId="0" borderId="11" xfId="1" applyFont="1" applyFill="1" applyBorder="1" applyAlignment="1">
      <alignment horizontal="center" vertical="center"/>
    </xf>
    <xf numFmtId="0" fontId="63" fillId="28" borderId="13" xfId="1" applyFont="1" applyFill="1" applyBorder="1" applyAlignment="1" applyProtection="1">
      <alignment horizontal="left" vertical="center" wrapText="1"/>
    </xf>
    <xf numFmtId="0" fontId="63" fillId="28" borderId="14" xfId="1" applyFont="1" applyFill="1" applyBorder="1" applyAlignment="1" applyProtection="1">
      <alignment horizontal="left" vertical="center" wrapText="1"/>
    </xf>
    <xf numFmtId="0" fontId="63" fillId="28" borderId="15" xfId="1" applyFont="1" applyFill="1" applyBorder="1" applyAlignment="1" applyProtection="1">
      <alignment horizontal="left" vertical="center" wrapText="1"/>
    </xf>
  </cellXfs>
  <cellStyles count="1029">
    <cellStyle name="20 % - Accent1" xfId="37" xr:uid="{00000000-0005-0000-0000-000000000000}"/>
    <cellStyle name="20 % - Accent2" xfId="38" xr:uid="{00000000-0005-0000-0000-000001000000}"/>
    <cellStyle name="20 % - Accent3" xfId="39" xr:uid="{00000000-0005-0000-0000-000002000000}"/>
    <cellStyle name="20 % - Accent4" xfId="40" xr:uid="{00000000-0005-0000-0000-000003000000}"/>
    <cellStyle name="20 % - Accent5" xfId="41" xr:uid="{00000000-0005-0000-0000-000004000000}"/>
    <cellStyle name="20 % - Accent6" xfId="42" xr:uid="{00000000-0005-0000-0000-000005000000}"/>
    <cellStyle name="20% - Accent1" xfId="151" xr:uid="{00000000-0005-0000-0000-000006000000}"/>
    <cellStyle name="20% - Accent1 10" xfId="152" xr:uid="{00000000-0005-0000-0000-000007000000}"/>
    <cellStyle name="20% - Accent1 11" xfId="153" xr:uid="{00000000-0005-0000-0000-000008000000}"/>
    <cellStyle name="20% - Accent1 12" xfId="154" xr:uid="{00000000-0005-0000-0000-000009000000}"/>
    <cellStyle name="20% - Accent1 13" xfId="155" xr:uid="{00000000-0005-0000-0000-00000A000000}"/>
    <cellStyle name="20% - Accent1 14" xfId="156" xr:uid="{00000000-0005-0000-0000-00000B000000}"/>
    <cellStyle name="20% - Accent1 15" xfId="157" xr:uid="{00000000-0005-0000-0000-00000C000000}"/>
    <cellStyle name="20% - Accent1 2" xfId="158" xr:uid="{00000000-0005-0000-0000-00000D000000}"/>
    <cellStyle name="20% - Accent1 3" xfId="159" xr:uid="{00000000-0005-0000-0000-00000E000000}"/>
    <cellStyle name="20% - Accent1 4" xfId="160" xr:uid="{00000000-0005-0000-0000-00000F000000}"/>
    <cellStyle name="20% - Accent1 5" xfId="161" xr:uid="{00000000-0005-0000-0000-000010000000}"/>
    <cellStyle name="20% - Accent1 6" xfId="162" xr:uid="{00000000-0005-0000-0000-000011000000}"/>
    <cellStyle name="20% - Accent1 7" xfId="163" xr:uid="{00000000-0005-0000-0000-000012000000}"/>
    <cellStyle name="20% - Accent1 8" xfId="164" xr:uid="{00000000-0005-0000-0000-000013000000}"/>
    <cellStyle name="20% - Accent1 9" xfId="165" xr:uid="{00000000-0005-0000-0000-000014000000}"/>
    <cellStyle name="20% - Accent1_BURE COMMERCE" xfId="166" xr:uid="{00000000-0005-0000-0000-000015000000}"/>
    <cellStyle name="20% - Accent2" xfId="167" xr:uid="{00000000-0005-0000-0000-000016000000}"/>
    <cellStyle name="20% - Accent2 10" xfId="168" xr:uid="{00000000-0005-0000-0000-000017000000}"/>
    <cellStyle name="20% - Accent2 11" xfId="169" xr:uid="{00000000-0005-0000-0000-000018000000}"/>
    <cellStyle name="20% - Accent2 12" xfId="170" xr:uid="{00000000-0005-0000-0000-000019000000}"/>
    <cellStyle name="20% - Accent2 13" xfId="171" xr:uid="{00000000-0005-0000-0000-00001A000000}"/>
    <cellStyle name="20% - Accent2 14" xfId="172" xr:uid="{00000000-0005-0000-0000-00001B000000}"/>
    <cellStyle name="20% - Accent2 15" xfId="173" xr:uid="{00000000-0005-0000-0000-00001C000000}"/>
    <cellStyle name="20% - Accent2 2" xfId="174" xr:uid="{00000000-0005-0000-0000-00001D000000}"/>
    <cellStyle name="20% - Accent2 3" xfId="175" xr:uid="{00000000-0005-0000-0000-00001E000000}"/>
    <cellStyle name="20% - Accent2 4" xfId="176" xr:uid="{00000000-0005-0000-0000-00001F000000}"/>
    <cellStyle name="20% - Accent2 5" xfId="177" xr:uid="{00000000-0005-0000-0000-000020000000}"/>
    <cellStyle name="20% - Accent2 6" xfId="178" xr:uid="{00000000-0005-0000-0000-000021000000}"/>
    <cellStyle name="20% - Accent2 7" xfId="179" xr:uid="{00000000-0005-0000-0000-000022000000}"/>
    <cellStyle name="20% - Accent2 8" xfId="180" xr:uid="{00000000-0005-0000-0000-000023000000}"/>
    <cellStyle name="20% - Accent2 9" xfId="181" xr:uid="{00000000-0005-0000-0000-000024000000}"/>
    <cellStyle name="20% - Accent2_BURE COMMERCE" xfId="182" xr:uid="{00000000-0005-0000-0000-000025000000}"/>
    <cellStyle name="20% - Accent3" xfId="183" xr:uid="{00000000-0005-0000-0000-000026000000}"/>
    <cellStyle name="20% - Accent3 10" xfId="184" xr:uid="{00000000-0005-0000-0000-000027000000}"/>
    <cellStyle name="20% - Accent3 11" xfId="185" xr:uid="{00000000-0005-0000-0000-000028000000}"/>
    <cellStyle name="20% - Accent3 12" xfId="186" xr:uid="{00000000-0005-0000-0000-000029000000}"/>
    <cellStyle name="20% - Accent3 13" xfId="187" xr:uid="{00000000-0005-0000-0000-00002A000000}"/>
    <cellStyle name="20% - Accent3 14" xfId="188" xr:uid="{00000000-0005-0000-0000-00002B000000}"/>
    <cellStyle name="20% - Accent3 15" xfId="189" xr:uid="{00000000-0005-0000-0000-00002C000000}"/>
    <cellStyle name="20% - Accent3 2" xfId="190" xr:uid="{00000000-0005-0000-0000-00002D000000}"/>
    <cellStyle name="20% - Accent3 3" xfId="191" xr:uid="{00000000-0005-0000-0000-00002E000000}"/>
    <cellStyle name="20% - Accent3 4" xfId="192" xr:uid="{00000000-0005-0000-0000-00002F000000}"/>
    <cellStyle name="20% - Accent3 5" xfId="193" xr:uid="{00000000-0005-0000-0000-000030000000}"/>
    <cellStyle name="20% - Accent3 6" xfId="194" xr:uid="{00000000-0005-0000-0000-000031000000}"/>
    <cellStyle name="20% - Accent3 7" xfId="195" xr:uid="{00000000-0005-0000-0000-000032000000}"/>
    <cellStyle name="20% - Accent3 8" xfId="196" xr:uid="{00000000-0005-0000-0000-000033000000}"/>
    <cellStyle name="20% - Accent3 9" xfId="197" xr:uid="{00000000-0005-0000-0000-000034000000}"/>
    <cellStyle name="20% - Accent3_BURE COMMERCE" xfId="198" xr:uid="{00000000-0005-0000-0000-000035000000}"/>
    <cellStyle name="20% - Accent4" xfId="199" xr:uid="{00000000-0005-0000-0000-000036000000}"/>
    <cellStyle name="20% - Accent4 10" xfId="200" xr:uid="{00000000-0005-0000-0000-000037000000}"/>
    <cellStyle name="20% - Accent4 11" xfId="201" xr:uid="{00000000-0005-0000-0000-000038000000}"/>
    <cellStyle name="20% - Accent4 12" xfId="202" xr:uid="{00000000-0005-0000-0000-000039000000}"/>
    <cellStyle name="20% - Accent4 13" xfId="203" xr:uid="{00000000-0005-0000-0000-00003A000000}"/>
    <cellStyle name="20% - Accent4 14" xfId="204" xr:uid="{00000000-0005-0000-0000-00003B000000}"/>
    <cellStyle name="20% - Accent4 15" xfId="205" xr:uid="{00000000-0005-0000-0000-00003C000000}"/>
    <cellStyle name="20% - Accent4 2" xfId="206" xr:uid="{00000000-0005-0000-0000-00003D000000}"/>
    <cellStyle name="20% - Accent4 3" xfId="207" xr:uid="{00000000-0005-0000-0000-00003E000000}"/>
    <cellStyle name="20% - Accent4 4" xfId="208" xr:uid="{00000000-0005-0000-0000-00003F000000}"/>
    <cellStyle name="20% - Accent4 5" xfId="209" xr:uid="{00000000-0005-0000-0000-000040000000}"/>
    <cellStyle name="20% - Accent4 6" xfId="210" xr:uid="{00000000-0005-0000-0000-000041000000}"/>
    <cellStyle name="20% - Accent4 7" xfId="211" xr:uid="{00000000-0005-0000-0000-000042000000}"/>
    <cellStyle name="20% - Accent4 8" xfId="212" xr:uid="{00000000-0005-0000-0000-000043000000}"/>
    <cellStyle name="20% - Accent4 9" xfId="213" xr:uid="{00000000-0005-0000-0000-000044000000}"/>
    <cellStyle name="20% - Accent4_BURE COMMERCE" xfId="214" xr:uid="{00000000-0005-0000-0000-000045000000}"/>
    <cellStyle name="20% - Accent5" xfId="215" xr:uid="{00000000-0005-0000-0000-000046000000}"/>
    <cellStyle name="20% - Accent5 10" xfId="216" xr:uid="{00000000-0005-0000-0000-000047000000}"/>
    <cellStyle name="20% - Accent5 11" xfId="217" xr:uid="{00000000-0005-0000-0000-000048000000}"/>
    <cellStyle name="20% - Accent5 12" xfId="218" xr:uid="{00000000-0005-0000-0000-000049000000}"/>
    <cellStyle name="20% - Accent5 13" xfId="219" xr:uid="{00000000-0005-0000-0000-00004A000000}"/>
    <cellStyle name="20% - Accent5 14" xfId="220" xr:uid="{00000000-0005-0000-0000-00004B000000}"/>
    <cellStyle name="20% - Accent5 15" xfId="221" xr:uid="{00000000-0005-0000-0000-00004C000000}"/>
    <cellStyle name="20% - Accent5 2" xfId="222" xr:uid="{00000000-0005-0000-0000-00004D000000}"/>
    <cellStyle name="20% - Accent5 3" xfId="223" xr:uid="{00000000-0005-0000-0000-00004E000000}"/>
    <cellStyle name="20% - Accent5 4" xfId="224" xr:uid="{00000000-0005-0000-0000-00004F000000}"/>
    <cellStyle name="20% - Accent5 5" xfId="225" xr:uid="{00000000-0005-0000-0000-000050000000}"/>
    <cellStyle name="20% - Accent5 6" xfId="226" xr:uid="{00000000-0005-0000-0000-000051000000}"/>
    <cellStyle name="20% - Accent5 7" xfId="227" xr:uid="{00000000-0005-0000-0000-000052000000}"/>
    <cellStyle name="20% - Accent5 8" xfId="228" xr:uid="{00000000-0005-0000-0000-000053000000}"/>
    <cellStyle name="20% - Accent5 9" xfId="229" xr:uid="{00000000-0005-0000-0000-000054000000}"/>
    <cellStyle name="20% - Accent5_BURE COMMERCE" xfId="230" xr:uid="{00000000-0005-0000-0000-000055000000}"/>
    <cellStyle name="20% - Accent6" xfId="231" xr:uid="{00000000-0005-0000-0000-000056000000}"/>
    <cellStyle name="20% - Accent6 10" xfId="232" xr:uid="{00000000-0005-0000-0000-000057000000}"/>
    <cellStyle name="20% - Accent6 11" xfId="233" xr:uid="{00000000-0005-0000-0000-000058000000}"/>
    <cellStyle name="20% - Accent6 12" xfId="234" xr:uid="{00000000-0005-0000-0000-000059000000}"/>
    <cellStyle name="20% - Accent6 13" xfId="235" xr:uid="{00000000-0005-0000-0000-00005A000000}"/>
    <cellStyle name="20% - Accent6 14" xfId="236" xr:uid="{00000000-0005-0000-0000-00005B000000}"/>
    <cellStyle name="20% - Accent6 15" xfId="237" xr:uid="{00000000-0005-0000-0000-00005C000000}"/>
    <cellStyle name="20% - Accent6 2" xfId="238" xr:uid="{00000000-0005-0000-0000-00005D000000}"/>
    <cellStyle name="20% - Accent6 3" xfId="239" xr:uid="{00000000-0005-0000-0000-00005E000000}"/>
    <cellStyle name="20% - Accent6 4" xfId="240" xr:uid="{00000000-0005-0000-0000-00005F000000}"/>
    <cellStyle name="20% - Accent6 5" xfId="241" xr:uid="{00000000-0005-0000-0000-000060000000}"/>
    <cellStyle name="20% - Accent6 6" xfId="242" xr:uid="{00000000-0005-0000-0000-000061000000}"/>
    <cellStyle name="20% - Accent6 7" xfId="243" xr:uid="{00000000-0005-0000-0000-000062000000}"/>
    <cellStyle name="20% - Accent6 8" xfId="244" xr:uid="{00000000-0005-0000-0000-000063000000}"/>
    <cellStyle name="20% - Accent6 9" xfId="245" xr:uid="{00000000-0005-0000-0000-000064000000}"/>
    <cellStyle name="20% - Accent6_BURE COMMERCE" xfId="246" xr:uid="{00000000-0005-0000-0000-000065000000}"/>
    <cellStyle name="20% - Colore 1" xfId="949" xr:uid="{00000000-0005-0000-0000-000066000000}"/>
    <cellStyle name="20% - Colore 2" xfId="950" xr:uid="{00000000-0005-0000-0000-000067000000}"/>
    <cellStyle name="20% - Colore 3" xfId="951" xr:uid="{00000000-0005-0000-0000-000068000000}"/>
    <cellStyle name="20% - Colore 4" xfId="952" xr:uid="{00000000-0005-0000-0000-000069000000}"/>
    <cellStyle name="20% - Colore 5" xfId="953" xr:uid="{00000000-0005-0000-0000-00006A000000}"/>
    <cellStyle name="20% - Colore 6" xfId="954" xr:uid="{00000000-0005-0000-0000-00006B000000}"/>
    <cellStyle name="40 % - Accent1" xfId="43" xr:uid="{00000000-0005-0000-0000-00006C000000}"/>
    <cellStyle name="40 % - Accent2" xfId="44" xr:uid="{00000000-0005-0000-0000-00006D000000}"/>
    <cellStyle name="40 % - Accent3" xfId="45" xr:uid="{00000000-0005-0000-0000-00006E000000}"/>
    <cellStyle name="40 % - Accent4" xfId="46" xr:uid="{00000000-0005-0000-0000-00006F000000}"/>
    <cellStyle name="40 % - Accent5" xfId="47" xr:uid="{00000000-0005-0000-0000-000070000000}"/>
    <cellStyle name="40 % - Accent6" xfId="48" xr:uid="{00000000-0005-0000-0000-000071000000}"/>
    <cellStyle name="40% - Accent1" xfId="247" xr:uid="{00000000-0005-0000-0000-000072000000}"/>
    <cellStyle name="40% - Accent1 10" xfId="248" xr:uid="{00000000-0005-0000-0000-000073000000}"/>
    <cellStyle name="40% - Accent1 11" xfId="249" xr:uid="{00000000-0005-0000-0000-000074000000}"/>
    <cellStyle name="40% - Accent1 12" xfId="250" xr:uid="{00000000-0005-0000-0000-000075000000}"/>
    <cellStyle name="40% - Accent1 13" xfId="251" xr:uid="{00000000-0005-0000-0000-000076000000}"/>
    <cellStyle name="40% - Accent1 14" xfId="252" xr:uid="{00000000-0005-0000-0000-000077000000}"/>
    <cellStyle name="40% - Accent1 15" xfId="253" xr:uid="{00000000-0005-0000-0000-000078000000}"/>
    <cellStyle name="40% - Accent1 2" xfId="254" xr:uid="{00000000-0005-0000-0000-000079000000}"/>
    <cellStyle name="40% - Accent1 3" xfId="255" xr:uid="{00000000-0005-0000-0000-00007A000000}"/>
    <cellStyle name="40% - Accent1 4" xfId="256" xr:uid="{00000000-0005-0000-0000-00007B000000}"/>
    <cellStyle name="40% - Accent1 5" xfId="257" xr:uid="{00000000-0005-0000-0000-00007C000000}"/>
    <cellStyle name="40% - Accent1 6" xfId="258" xr:uid="{00000000-0005-0000-0000-00007D000000}"/>
    <cellStyle name="40% - Accent1 7" xfId="259" xr:uid="{00000000-0005-0000-0000-00007E000000}"/>
    <cellStyle name="40% - Accent1 8" xfId="260" xr:uid="{00000000-0005-0000-0000-00007F000000}"/>
    <cellStyle name="40% - Accent1 9" xfId="261" xr:uid="{00000000-0005-0000-0000-000080000000}"/>
    <cellStyle name="40% - Accent1_BURE COMMERCE" xfId="262" xr:uid="{00000000-0005-0000-0000-000081000000}"/>
    <cellStyle name="40% - Accent2" xfId="263" xr:uid="{00000000-0005-0000-0000-000082000000}"/>
    <cellStyle name="40% - Accent2 10" xfId="264" xr:uid="{00000000-0005-0000-0000-000083000000}"/>
    <cellStyle name="40% - Accent2 11" xfId="265" xr:uid="{00000000-0005-0000-0000-000084000000}"/>
    <cellStyle name="40% - Accent2 12" xfId="266" xr:uid="{00000000-0005-0000-0000-000085000000}"/>
    <cellStyle name="40% - Accent2 13" xfId="267" xr:uid="{00000000-0005-0000-0000-000086000000}"/>
    <cellStyle name="40% - Accent2 14" xfId="268" xr:uid="{00000000-0005-0000-0000-000087000000}"/>
    <cellStyle name="40% - Accent2 15" xfId="269" xr:uid="{00000000-0005-0000-0000-000088000000}"/>
    <cellStyle name="40% - Accent2 2" xfId="270" xr:uid="{00000000-0005-0000-0000-000089000000}"/>
    <cellStyle name="40% - Accent2 3" xfId="271" xr:uid="{00000000-0005-0000-0000-00008A000000}"/>
    <cellStyle name="40% - Accent2 4" xfId="272" xr:uid="{00000000-0005-0000-0000-00008B000000}"/>
    <cellStyle name="40% - Accent2 5" xfId="273" xr:uid="{00000000-0005-0000-0000-00008C000000}"/>
    <cellStyle name="40% - Accent2 6" xfId="274" xr:uid="{00000000-0005-0000-0000-00008D000000}"/>
    <cellStyle name="40% - Accent2 7" xfId="275" xr:uid="{00000000-0005-0000-0000-00008E000000}"/>
    <cellStyle name="40% - Accent2 8" xfId="276" xr:uid="{00000000-0005-0000-0000-00008F000000}"/>
    <cellStyle name="40% - Accent2 9" xfId="277" xr:uid="{00000000-0005-0000-0000-000090000000}"/>
    <cellStyle name="40% - Accent2_BURE COMMERCE" xfId="278" xr:uid="{00000000-0005-0000-0000-000091000000}"/>
    <cellStyle name="40% - Accent3" xfId="279" xr:uid="{00000000-0005-0000-0000-000092000000}"/>
    <cellStyle name="40% - Accent3 10" xfId="280" xr:uid="{00000000-0005-0000-0000-000093000000}"/>
    <cellStyle name="40% - Accent3 11" xfId="281" xr:uid="{00000000-0005-0000-0000-000094000000}"/>
    <cellStyle name="40% - Accent3 12" xfId="282" xr:uid="{00000000-0005-0000-0000-000095000000}"/>
    <cellStyle name="40% - Accent3 13" xfId="283" xr:uid="{00000000-0005-0000-0000-000096000000}"/>
    <cellStyle name="40% - Accent3 14" xfId="284" xr:uid="{00000000-0005-0000-0000-000097000000}"/>
    <cellStyle name="40% - Accent3 15" xfId="285" xr:uid="{00000000-0005-0000-0000-000098000000}"/>
    <cellStyle name="40% - Accent3 2" xfId="286" xr:uid="{00000000-0005-0000-0000-000099000000}"/>
    <cellStyle name="40% - Accent3 3" xfId="287" xr:uid="{00000000-0005-0000-0000-00009A000000}"/>
    <cellStyle name="40% - Accent3 4" xfId="288" xr:uid="{00000000-0005-0000-0000-00009B000000}"/>
    <cellStyle name="40% - Accent3 5" xfId="289" xr:uid="{00000000-0005-0000-0000-00009C000000}"/>
    <cellStyle name="40% - Accent3 6" xfId="290" xr:uid="{00000000-0005-0000-0000-00009D000000}"/>
    <cellStyle name="40% - Accent3 7" xfId="291" xr:uid="{00000000-0005-0000-0000-00009E000000}"/>
    <cellStyle name="40% - Accent3 8" xfId="292" xr:uid="{00000000-0005-0000-0000-00009F000000}"/>
    <cellStyle name="40% - Accent3 9" xfId="293" xr:uid="{00000000-0005-0000-0000-0000A0000000}"/>
    <cellStyle name="40% - Accent3_BURE COMMERCE" xfId="294" xr:uid="{00000000-0005-0000-0000-0000A1000000}"/>
    <cellStyle name="40% - Accent4" xfId="295" xr:uid="{00000000-0005-0000-0000-0000A2000000}"/>
    <cellStyle name="40% - Accent4 10" xfId="296" xr:uid="{00000000-0005-0000-0000-0000A3000000}"/>
    <cellStyle name="40% - Accent4 11" xfId="297" xr:uid="{00000000-0005-0000-0000-0000A4000000}"/>
    <cellStyle name="40% - Accent4 12" xfId="298" xr:uid="{00000000-0005-0000-0000-0000A5000000}"/>
    <cellStyle name="40% - Accent4 13" xfId="299" xr:uid="{00000000-0005-0000-0000-0000A6000000}"/>
    <cellStyle name="40% - Accent4 14" xfId="300" xr:uid="{00000000-0005-0000-0000-0000A7000000}"/>
    <cellStyle name="40% - Accent4 15" xfId="301" xr:uid="{00000000-0005-0000-0000-0000A8000000}"/>
    <cellStyle name="40% - Accent4 2" xfId="302" xr:uid="{00000000-0005-0000-0000-0000A9000000}"/>
    <cellStyle name="40% - Accent4 3" xfId="303" xr:uid="{00000000-0005-0000-0000-0000AA000000}"/>
    <cellStyle name="40% - Accent4 4" xfId="304" xr:uid="{00000000-0005-0000-0000-0000AB000000}"/>
    <cellStyle name="40% - Accent4 5" xfId="305" xr:uid="{00000000-0005-0000-0000-0000AC000000}"/>
    <cellStyle name="40% - Accent4 6" xfId="306" xr:uid="{00000000-0005-0000-0000-0000AD000000}"/>
    <cellStyle name="40% - Accent4 7" xfId="307" xr:uid="{00000000-0005-0000-0000-0000AE000000}"/>
    <cellStyle name="40% - Accent4 8" xfId="308" xr:uid="{00000000-0005-0000-0000-0000AF000000}"/>
    <cellStyle name="40% - Accent4 9" xfId="309" xr:uid="{00000000-0005-0000-0000-0000B0000000}"/>
    <cellStyle name="40% - Accent4_BURE COMMERCE" xfId="310" xr:uid="{00000000-0005-0000-0000-0000B1000000}"/>
    <cellStyle name="40% - Accent5" xfId="311" xr:uid="{00000000-0005-0000-0000-0000B2000000}"/>
    <cellStyle name="40% - Accent5 10" xfId="312" xr:uid="{00000000-0005-0000-0000-0000B3000000}"/>
    <cellStyle name="40% - Accent5 11" xfId="313" xr:uid="{00000000-0005-0000-0000-0000B4000000}"/>
    <cellStyle name="40% - Accent5 12" xfId="314" xr:uid="{00000000-0005-0000-0000-0000B5000000}"/>
    <cellStyle name="40% - Accent5 13" xfId="315" xr:uid="{00000000-0005-0000-0000-0000B6000000}"/>
    <cellStyle name="40% - Accent5 14" xfId="316" xr:uid="{00000000-0005-0000-0000-0000B7000000}"/>
    <cellStyle name="40% - Accent5 15" xfId="317" xr:uid="{00000000-0005-0000-0000-0000B8000000}"/>
    <cellStyle name="40% - Accent5 2" xfId="318" xr:uid="{00000000-0005-0000-0000-0000B9000000}"/>
    <cellStyle name="40% - Accent5 3" xfId="319" xr:uid="{00000000-0005-0000-0000-0000BA000000}"/>
    <cellStyle name="40% - Accent5 4" xfId="320" xr:uid="{00000000-0005-0000-0000-0000BB000000}"/>
    <cellStyle name="40% - Accent5 5" xfId="321" xr:uid="{00000000-0005-0000-0000-0000BC000000}"/>
    <cellStyle name="40% - Accent5 6" xfId="322" xr:uid="{00000000-0005-0000-0000-0000BD000000}"/>
    <cellStyle name="40% - Accent5 7" xfId="323" xr:uid="{00000000-0005-0000-0000-0000BE000000}"/>
    <cellStyle name="40% - Accent5 8" xfId="324" xr:uid="{00000000-0005-0000-0000-0000BF000000}"/>
    <cellStyle name="40% - Accent5 9" xfId="325" xr:uid="{00000000-0005-0000-0000-0000C0000000}"/>
    <cellStyle name="40% - Accent5_BURE COMMERCE" xfId="326" xr:uid="{00000000-0005-0000-0000-0000C1000000}"/>
    <cellStyle name="40% - Accent6" xfId="327" xr:uid="{00000000-0005-0000-0000-0000C2000000}"/>
    <cellStyle name="40% - Accent6 10" xfId="328" xr:uid="{00000000-0005-0000-0000-0000C3000000}"/>
    <cellStyle name="40% - Accent6 11" xfId="329" xr:uid="{00000000-0005-0000-0000-0000C4000000}"/>
    <cellStyle name="40% - Accent6 12" xfId="330" xr:uid="{00000000-0005-0000-0000-0000C5000000}"/>
    <cellStyle name="40% - Accent6 13" xfId="331" xr:uid="{00000000-0005-0000-0000-0000C6000000}"/>
    <cellStyle name="40% - Accent6 14" xfId="332" xr:uid="{00000000-0005-0000-0000-0000C7000000}"/>
    <cellStyle name="40% - Accent6 15" xfId="333" xr:uid="{00000000-0005-0000-0000-0000C8000000}"/>
    <cellStyle name="40% - Accent6 2" xfId="334" xr:uid="{00000000-0005-0000-0000-0000C9000000}"/>
    <cellStyle name="40% - Accent6 3" xfId="335" xr:uid="{00000000-0005-0000-0000-0000CA000000}"/>
    <cellStyle name="40% - Accent6 4" xfId="336" xr:uid="{00000000-0005-0000-0000-0000CB000000}"/>
    <cellStyle name="40% - Accent6 5" xfId="337" xr:uid="{00000000-0005-0000-0000-0000CC000000}"/>
    <cellStyle name="40% - Accent6 6" xfId="338" xr:uid="{00000000-0005-0000-0000-0000CD000000}"/>
    <cellStyle name="40% - Accent6 7" xfId="339" xr:uid="{00000000-0005-0000-0000-0000CE000000}"/>
    <cellStyle name="40% - Accent6 8" xfId="340" xr:uid="{00000000-0005-0000-0000-0000CF000000}"/>
    <cellStyle name="40% - Accent6 9" xfId="341" xr:uid="{00000000-0005-0000-0000-0000D0000000}"/>
    <cellStyle name="40% - Accent6_BURE COMMERCE" xfId="342" xr:uid="{00000000-0005-0000-0000-0000D1000000}"/>
    <cellStyle name="40% - Colore 1" xfId="955" xr:uid="{00000000-0005-0000-0000-0000D2000000}"/>
    <cellStyle name="40% - Colore 2" xfId="956" xr:uid="{00000000-0005-0000-0000-0000D3000000}"/>
    <cellStyle name="40% - Colore 3" xfId="957" xr:uid="{00000000-0005-0000-0000-0000D4000000}"/>
    <cellStyle name="40% - Colore 4" xfId="958" xr:uid="{00000000-0005-0000-0000-0000D5000000}"/>
    <cellStyle name="40% - Colore 5" xfId="959" xr:uid="{00000000-0005-0000-0000-0000D6000000}"/>
    <cellStyle name="40% - Colore 6" xfId="960" xr:uid="{00000000-0005-0000-0000-0000D7000000}"/>
    <cellStyle name="60 % - Accent1" xfId="49" xr:uid="{00000000-0005-0000-0000-0000D8000000}"/>
    <cellStyle name="60 % - Accent2" xfId="50" xr:uid="{00000000-0005-0000-0000-0000D9000000}"/>
    <cellStyle name="60 % - Accent3" xfId="51" xr:uid="{00000000-0005-0000-0000-0000DA000000}"/>
    <cellStyle name="60 % - Accent4" xfId="52" xr:uid="{00000000-0005-0000-0000-0000DB000000}"/>
    <cellStyle name="60 % - Accent5" xfId="53" xr:uid="{00000000-0005-0000-0000-0000DC000000}"/>
    <cellStyle name="60 % - Accent6" xfId="54" xr:uid="{00000000-0005-0000-0000-0000DD000000}"/>
    <cellStyle name="60% - Accent1" xfId="343" xr:uid="{00000000-0005-0000-0000-0000DE000000}"/>
    <cellStyle name="60% - Accent1 10" xfId="344" xr:uid="{00000000-0005-0000-0000-0000DF000000}"/>
    <cellStyle name="60% - Accent1 11" xfId="345" xr:uid="{00000000-0005-0000-0000-0000E0000000}"/>
    <cellStyle name="60% - Accent1 12" xfId="346" xr:uid="{00000000-0005-0000-0000-0000E1000000}"/>
    <cellStyle name="60% - Accent1 13" xfId="347" xr:uid="{00000000-0005-0000-0000-0000E2000000}"/>
    <cellStyle name="60% - Accent1 14" xfId="348" xr:uid="{00000000-0005-0000-0000-0000E3000000}"/>
    <cellStyle name="60% - Accent1 2" xfId="349" xr:uid="{00000000-0005-0000-0000-0000E4000000}"/>
    <cellStyle name="60% - Accent1 3" xfId="350" xr:uid="{00000000-0005-0000-0000-0000E5000000}"/>
    <cellStyle name="60% - Accent1 4" xfId="351" xr:uid="{00000000-0005-0000-0000-0000E6000000}"/>
    <cellStyle name="60% - Accent1 5" xfId="352" xr:uid="{00000000-0005-0000-0000-0000E7000000}"/>
    <cellStyle name="60% - Accent1 6" xfId="353" xr:uid="{00000000-0005-0000-0000-0000E8000000}"/>
    <cellStyle name="60% - Accent1 7" xfId="354" xr:uid="{00000000-0005-0000-0000-0000E9000000}"/>
    <cellStyle name="60% - Accent1 8" xfId="355" xr:uid="{00000000-0005-0000-0000-0000EA000000}"/>
    <cellStyle name="60% - Accent1 9" xfId="356" xr:uid="{00000000-0005-0000-0000-0000EB000000}"/>
    <cellStyle name="60% - Accent2" xfId="357" xr:uid="{00000000-0005-0000-0000-0000EC000000}"/>
    <cellStyle name="60% - Accent2 10" xfId="358" xr:uid="{00000000-0005-0000-0000-0000ED000000}"/>
    <cellStyle name="60% - Accent2 11" xfId="359" xr:uid="{00000000-0005-0000-0000-0000EE000000}"/>
    <cellStyle name="60% - Accent2 12" xfId="360" xr:uid="{00000000-0005-0000-0000-0000EF000000}"/>
    <cellStyle name="60% - Accent2 13" xfId="361" xr:uid="{00000000-0005-0000-0000-0000F0000000}"/>
    <cellStyle name="60% - Accent2 14" xfId="362" xr:uid="{00000000-0005-0000-0000-0000F1000000}"/>
    <cellStyle name="60% - Accent2 2" xfId="363" xr:uid="{00000000-0005-0000-0000-0000F2000000}"/>
    <cellStyle name="60% - Accent2 3" xfId="364" xr:uid="{00000000-0005-0000-0000-0000F3000000}"/>
    <cellStyle name="60% - Accent2 4" xfId="365" xr:uid="{00000000-0005-0000-0000-0000F4000000}"/>
    <cellStyle name="60% - Accent2 5" xfId="366" xr:uid="{00000000-0005-0000-0000-0000F5000000}"/>
    <cellStyle name="60% - Accent2 6" xfId="367" xr:uid="{00000000-0005-0000-0000-0000F6000000}"/>
    <cellStyle name="60% - Accent2 7" xfId="368" xr:uid="{00000000-0005-0000-0000-0000F7000000}"/>
    <cellStyle name="60% - Accent2 8" xfId="369" xr:uid="{00000000-0005-0000-0000-0000F8000000}"/>
    <cellStyle name="60% - Accent2 9" xfId="370" xr:uid="{00000000-0005-0000-0000-0000F9000000}"/>
    <cellStyle name="60% - Accent3" xfId="371" xr:uid="{00000000-0005-0000-0000-0000FA000000}"/>
    <cellStyle name="60% - Accent3 10" xfId="372" xr:uid="{00000000-0005-0000-0000-0000FB000000}"/>
    <cellStyle name="60% - Accent3 11" xfId="373" xr:uid="{00000000-0005-0000-0000-0000FC000000}"/>
    <cellStyle name="60% - Accent3 12" xfId="374" xr:uid="{00000000-0005-0000-0000-0000FD000000}"/>
    <cellStyle name="60% - Accent3 13" xfId="375" xr:uid="{00000000-0005-0000-0000-0000FE000000}"/>
    <cellStyle name="60% - Accent3 14" xfId="376" xr:uid="{00000000-0005-0000-0000-0000FF000000}"/>
    <cellStyle name="60% - Accent3 2" xfId="377" xr:uid="{00000000-0005-0000-0000-000000010000}"/>
    <cellStyle name="60% - Accent3 3" xfId="378" xr:uid="{00000000-0005-0000-0000-000001010000}"/>
    <cellStyle name="60% - Accent3 4" xfId="379" xr:uid="{00000000-0005-0000-0000-000002010000}"/>
    <cellStyle name="60% - Accent3 5" xfId="380" xr:uid="{00000000-0005-0000-0000-000003010000}"/>
    <cellStyle name="60% - Accent3 6" xfId="381" xr:uid="{00000000-0005-0000-0000-000004010000}"/>
    <cellStyle name="60% - Accent3 7" xfId="382" xr:uid="{00000000-0005-0000-0000-000005010000}"/>
    <cellStyle name="60% - Accent3 8" xfId="383" xr:uid="{00000000-0005-0000-0000-000006010000}"/>
    <cellStyle name="60% - Accent3 9" xfId="384" xr:uid="{00000000-0005-0000-0000-000007010000}"/>
    <cellStyle name="60% - Accent4" xfId="385" xr:uid="{00000000-0005-0000-0000-000008010000}"/>
    <cellStyle name="60% - Accent4 10" xfId="386" xr:uid="{00000000-0005-0000-0000-000009010000}"/>
    <cellStyle name="60% - Accent4 11" xfId="387" xr:uid="{00000000-0005-0000-0000-00000A010000}"/>
    <cellStyle name="60% - Accent4 12" xfId="388" xr:uid="{00000000-0005-0000-0000-00000B010000}"/>
    <cellStyle name="60% - Accent4 13" xfId="389" xr:uid="{00000000-0005-0000-0000-00000C010000}"/>
    <cellStyle name="60% - Accent4 14" xfId="390" xr:uid="{00000000-0005-0000-0000-00000D010000}"/>
    <cellStyle name="60% - Accent4 2" xfId="391" xr:uid="{00000000-0005-0000-0000-00000E010000}"/>
    <cellStyle name="60% - Accent4 3" xfId="392" xr:uid="{00000000-0005-0000-0000-00000F010000}"/>
    <cellStyle name="60% - Accent4 4" xfId="393" xr:uid="{00000000-0005-0000-0000-000010010000}"/>
    <cellStyle name="60% - Accent4 5" xfId="394" xr:uid="{00000000-0005-0000-0000-000011010000}"/>
    <cellStyle name="60% - Accent4 6" xfId="395" xr:uid="{00000000-0005-0000-0000-000012010000}"/>
    <cellStyle name="60% - Accent4 7" xfId="396" xr:uid="{00000000-0005-0000-0000-000013010000}"/>
    <cellStyle name="60% - Accent4 8" xfId="397" xr:uid="{00000000-0005-0000-0000-000014010000}"/>
    <cellStyle name="60% - Accent4 9" xfId="398" xr:uid="{00000000-0005-0000-0000-000015010000}"/>
    <cellStyle name="60% - Accent5" xfId="399" xr:uid="{00000000-0005-0000-0000-000016010000}"/>
    <cellStyle name="60% - Accent5 10" xfId="400" xr:uid="{00000000-0005-0000-0000-000017010000}"/>
    <cellStyle name="60% - Accent5 11" xfId="401" xr:uid="{00000000-0005-0000-0000-000018010000}"/>
    <cellStyle name="60% - Accent5 12" xfId="402" xr:uid="{00000000-0005-0000-0000-000019010000}"/>
    <cellStyle name="60% - Accent5 13" xfId="403" xr:uid="{00000000-0005-0000-0000-00001A010000}"/>
    <cellStyle name="60% - Accent5 14" xfId="404" xr:uid="{00000000-0005-0000-0000-00001B010000}"/>
    <cellStyle name="60% - Accent5 2" xfId="405" xr:uid="{00000000-0005-0000-0000-00001C010000}"/>
    <cellStyle name="60% - Accent5 3" xfId="406" xr:uid="{00000000-0005-0000-0000-00001D010000}"/>
    <cellStyle name="60% - Accent5 4" xfId="407" xr:uid="{00000000-0005-0000-0000-00001E010000}"/>
    <cellStyle name="60% - Accent5 5" xfId="408" xr:uid="{00000000-0005-0000-0000-00001F010000}"/>
    <cellStyle name="60% - Accent5 6" xfId="409" xr:uid="{00000000-0005-0000-0000-000020010000}"/>
    <cellStyle name="60% - Accent5 7" xfId="410" xr:uid="{00000000-0005-0000-0000-000021010000}"/>
    <cellStyle name="60% - Accent5 8" xfId="411" xr:uid="{00000000-0005-0000-0000-000022010000}"/>
    <cellStyle name="60% - Accent5 9" xfId="412" xr:uid="{00000000-0005-0000-0000-000023010000}"/>
    <cellStyle name="60% - Accent6" xfId="413" xr:uid="{00000000-0005-0000-0000-000024010000}"/>
    <cellStyle name="60% - Accent6 10" xfId="414" xr:uid="{00000000-0005-0000-0000-000025010000}"/>
    <cellStyle name="60% - Accent6 11" xfId="415" xr:uid="{00000000-0005-0000-0000-000026010000}"/>
    <cellStyle name="60% - Accent6 12" xfId="416" xr:uid="{00000000-0005-0000-0000-000027010000}"/>
    <cellStyle name="60% - Accent6 13" xfId="417" xr:uid="{00000000-0005-0000-0000-000028010000}"/>
    <cellStyle name="60% - Accent6 14" xfId="418" xr:uid="{00000000-0005-0000-0000-000029010000}"/>
    <cellStyle name="60% - Accent6 2" xfId="419" xr:uid="{00000000-0005-0000-0000-00002A010000}"/>
    <cellStyle name="60% - Accent6 3" xfId="420" xr:uid="{00000000-0005-0000-0000-00002B010000}"/>
    <cellStyle name="60% - Accent6 4" xfId="421" xr:uid="{00000000-0005-0000-0000-00002C010000}"/>
    <cellStyle name="60% - Accent6 5" xfId="422" xr:uid="{00000000-0005-0000-0000-00002D010000}"/>
    <cellStyle name="60% - Accent6 6" xfId="423" xr:uid="{00000000-0005-0000-0000-00002E010000}"/>
    <cellStyle name="60% - Accent6 7" xfId="424" xr:uid="{00000000-0005-0000-0000-00002F010000}"/>
    <cellStyle name="60% - Accent6 8" xfId="425" xr:uid="{00000000-0005-0000-0000-000030010000}"/>
    <cellStyle name="60% - Accent6 9" xfId="426" xr:uid="{00000000-0005-0000-0000-000031010000}"/>
    <cellStyle name="60% - Colore 1" xfId="961" xr:uid="{00000000-0005-0000-0000-000032010000}"/>
    <cellStyle name="60% - Colore 2" xfId="962" xr:uid="{00000000-0005-0000-0000-000033010000}"/>
    <cellStyle name="60% - Colore 3" xfId="963" xr:uid="{00000000-0005-0000-0000-000034010000}"/>
    <cellStyle name="60% - Colore 4" xfId="964" xr:uid="{00000000-0005-0000-0000-000035010000}"/>
    <cellStyle name="60% - Colore 5" xfId="965" xr:uid="{00000000-0005-0000-0000-000036010000}"/>
    <cellStyle name="60% - Colore 6" xfId="966" xr:uid="{00000000-0005-0000-0000-000037010000}"/>
    <cellStyle name="A4 Small 210 x 297 mm" xfId="55" xr:uid="{00000000-0005-0000-0000-000038010000}"/>
    <cellStyle name="A4 Small 210 x 297 mm 10" xfId="427" xr:uid="{00000000-0005-0000-0000-000039010000}"/>
    <cellStyle name="A4 Small 210 x 297 mm 10 2" xfId="428" xr:uid="{00000000-0005-0000-0000-00003A010000}"/>
    <cellStyle name="A4 Small 210 x 297 mm 10_BURE COMMERCE" xfId="429" xr:uid="{00000000-0005-0000-0000-00003B010000}"/>
    <cellStyle name="A4 Small 210 x 297 mm 11" xfId="430" xr:uid="{00000000-0005-0000-0000-00003C010000}"/>
    <cellStyle name="A4 Small 210 x 297 mm 11 2" xfId="431" xr:uid="{00000000-0005-0000-0000-00003D010000}"/>
    <cellStyle name="A4 Small 210 x 297 mm 11_BURE COMMERCE" xfId="432" xr:uid="{00000000-0005-0000-0000-00003E010000}"/>
    <cellStyle name="A4 Small 210 x 297 mm 12" xfId="433" xr:uid="{00000000-0005-0000-0000-00003F010000}"/>
    <cellStyle name="A4 Small 210 x 297 mm 12 2" xfId="434" xr:uid="{00000000-0005-0000-0000-000040010000}"/>
    <cellStyle name="A4 Small 210 x 297 mm 12_BURE COMMERCE" xfId="435" xr:uid="{00000000-0005-0000-0000-000041010000}"/>
    <cellStyle name="A4 Small 210 x 297 mm 13" xfId="436" xr:uid="{00000000-0005-0000-0000-000042010000}"/>
    <cellStyle name="A4 Small 210 x 297 mm 13 2" xfId="437" xr:uid="{00000000-0005-0000-0000-000043010000}"/>
    <cellStyle name="A4 Small 210 x 297 mm 13_BURE COMMERCE" xfId="438" xr:uid="{00000000-0005-0000-0000-000044010000}"/>
    <cellStyle name="A4 Small 210 x 297 mm 14" xfId="439" xr:uid="{00000000-0005-0000-0000-000045010000}"/>
    <cellStyle name="A4 Small 210 x 297 mm 2" xfId="440" xr:uid="{00000000-0005-0000-0000-000046010000}"/>
    <cellStyle name="A4 Small 210 x 297 mm 2 2" xfId="441" xr:uid="{00000000-0005-0000-0000-000047010000}"/>
    <cellStyle name="A4 Small 210 x 297 mm 2_BURE COMMERCE" xfId="442" xr:uid="{00000000-0005-0000-0000-000048010000}"/>
    <cellStyle name="A4 Small 210 x 297 mm 3" xfId="443" xr:uid="{00000000-0005-0000-0000-000049010000}"/>
    <cellStyle name="A4 Small 210 x 297 mm 3 2" xfId="444" xr:uid="{00000000-0005-0000-0000-00004A010000}"/>
    <cellStyle name="A4 Small 210 x 297 mm 3_BURE COMMERCE" xfId="445" xr:uid="{00000000-0005-0000-0000-00004B010000}"/>
    <cellStyle name="A4 Small 210 x 297 mm 4" xfId="446" xr:uid="{00000000-0005-0000-0000-00004C010000}"/>
    <cellStyle name="A4 Small 210 x 297 mm 4 2" xfId="447" xr:uid="{00000000-0005-0000-0000-00004D010000}"/>
    <cellStyle name="A4 Small 210 x 297 mm 4_BURE COMMERCE" xfId="448" xr:uid="{00000000-0005-0000-0000-00004E010000}"/>
    <cellStyle name="A4 Small 210 x 297 mm 5" xfId="449" xr:uid="{00000000-0005-0000-0000-00004F010000}"/>
    <cellStyle name="A4 Small 210 x 297 mm 5 2" xfId="450" xr:uid="{00000000-0005-0000-0000-000050010000}"/>
    <cellStyle name="A4 Small 210 x 297 mm 5_BURE COMMERCE" xfId="451" xr:uid="{00000000-0005-0000-0000-000051010000}"/>
    <cellStyle name="A4 Small 210 x 297 mm 6" xfId="452" xr:uid="{00000000-0005-0000-0000-000052010000}"/>
    <cellStyle name="A4 Small 210 x 297 mm 6 2" xfId="453" xr:uid="{00000000-0005-0000-0000-000053010000}"/>
    <cellStyle name="A4 Small 210 x 297 mm 6_BURE COMMERCE" xfId="454" xr:uid="{00000000-0005-0000-0000-000054010000}"/>
    <cellStyle name="A4 Small 210 x 297 mm 7" xfId="455" xr:uid="{00000000-0005-0000-0000-000055010000}"/>
    <cellStyle name="A4 Small 210 x 297 mm 7 2" xfId="456" xr:uid="{00000000-0005-0000-0000-000056010000}"/>
    <cellStyle name="A4 Small 210 x 297 mm 7_BURE COMMERCE" xfId="457" xr:uid="{00000000-0005-0000-0000-000057010000}"/>
    <cellStyle name="A4 Small 210 x 297 mm 8" xfId="458" xr:uid="{00000000-0005-0000-0000-000058010000}"/>
    <cellStyle name="A4 Small 210 x 297 mm 8 2" xfId="459" xr:uid="{00000000-0005-0000-0000-000059010000}"/>
    <cellStyle name="A4 Small 210 x 297 mm 8_BURE COMMERCE" xfId="460" xr:uid="{00000000-0005-0000-0000-00005A010000}"/>
    <cellStyle name="A4 Small 210 x 297 mm 9" xfId="461" xr:uid="{00000000-0005-0000-0000-00005B010000}"/>
    <cellStyle name="A4 Small 210 x 297 mm 9 2" xfId="462" xr:uid="{00000000-0005-0000-0000-00005C010000}"/>
    <cellStyle name="A4 Small 210 x 297 mm 9_BURE COMMERCE" xfId="463" xr:uid="{00000000-0005-0000-0000-00005D010000}"/>
    <cellStyle name="A4 Small 210 x 297 mm_8-PODNO GRIJANJE" xfId="464" xr:uid="{00000000-0005-0000-0000-00005E010000}"/>
    <cellStyle name="Accent1" xfId="465" xr:uid="{00000000-0005-0000-0000-00005F010000}"/>
    <cellStyle name="Accent1 10" xfId="466" xr:uid="{00000000-0005-0000-0000-000060010000}"/>
    <cellStyle name="Accent1 11" xfId="467" xr:uid="{00000000-0005-0000-0000-000061010000}"/>
    <cellStyle name="Accent1 12" xfId="468" xr:uid="{00000000-0005-0000-0000-000062010000}"/>
    <cellStyle name="Accent1 13" xfId="469" xr:uid="{00000000-0005-0000-0000-000063010000}"/>
    <cellStyle name="Accent1 14" xfId="470" xr:uid="{00000000-0005-0000-0000-000064010000}"/>
    <cellStyle name="Accent1 2" xfId="56" xr:uid="{00000000-0005-0000-0000-000065010000}"/>
    <cellStyle name="Accent1 2 2" xfId="471" xr:uid="{00000000-0005-0000-0000-000066010000}"/>
    <cellStyle name="Accent1 3" xfId="472" xr:uid="{00000000-0005-0000-0000-000067010000}"/>
    <cellStyle name="Accent1 4" xfId="473" xr:uid="{00000000-0005-0000-0000-000068010000}"/>
    <cellStyle name="Accent1 5" xfId="474" xr:uid="{00000000-0005-0000-0000-000069010000}"/>
    <cellStyle name="Accent1 6" xfId="475" xr:uid="{00000000-0005-0000-0000-00006A010000}"/>
    <cellStyle name="Accent1 7" xfId="476" xr:uid="{00000000-0005-0000-0000-00006B010000}"/>
    <cellStyle name="Accent1 8" xfId="477" xr:uid="{00000000-0005-0000-0000-00006C010000}"/>
    <cellStyle name="Accent1 9" xfId="478" xr:uid="{00000000-0005-0000-0000-00006D010000}"/>
    <cellStyle name="Accent2" xfId="479" xr:uid="{00000000-0005-0000-0000-00006E010000}"/>
    <cellStyle name="Accent2 10" xfId="480" xr:uid="{00000000-0005-0000-0000-00006F010000}"/>
    <cellStyle name="Accent2 11" xfId="481" xr:uid="{00000000-0005-0000-0000-000070010000}"/>
    <cellStyle name="Accent2 12" xfId="482" xr:uid="{00000000-0005-0000-0000-000071010000}"/>
    <cellStyle name="Accent2 13" xfId="483" xr:uid="{00000000-0005-0000-0000-000072010000}"/>
    <cellStyle name="Accent2 14" xfId="484" xr:uid="{00000000-0005-0000-0000-000073010000}"/>
    <cellStyle name="Accent2 2" xfId="57" xr:uid="{00000000-0005-0000-0000-000074010000}"/>
    <cellStyle name="Accent2 2 2" xfId="485" xr:uid="{00000000-0005-0000-0000-000075010000}"/>
    <cellStyle name="Accent2 3" xfId="486" xr:uid="{00000000-0005-0000-0000-000076010000}"/>
    <cellStyle name="Accent2 4" xfId="487" xr:uid="{00000000-0005-0000-0000-000077010000}"/>
    <cellStyle name="Accent2 5" xfId="488" xr:uid="{00000000-0005-0000-0000-000078010000}"/>
    <cellStyle name="Accent2 6" xfId="489" xr:uid="{00000000-0005-0000-0000-000079010000}"/>
    <cellStyle name="Accent2 7" xfId="490" xr:uid="{00000000-0005-0000-0000-00007A010000}"/>
    <cellStyle name="Accent2 8" xfId="491" xr:uid="{00000000-0005-0000-0000-00007B010000}"/>
    <cellStyle name="Accent2 9" xfId="492" xr:uid="{00000000-0005-0000-0000-00007C010000}"/>
    <cellStyle name="Accent3" xfId="493" xr:uid="{00000000-0005-0000-0000-00007D010000}"/>
    <cellStyle name="Accent3 10" xfId="494" xr:uid="{00000000-0005-0000-0000-00007E010000}"/>
    <cellStyle name="Accent3 11" xfId="495" xr:uid="{00000000-0005-0000-0000-00007F010000}"/>
    <cellStyle name="Accent3 12" xfId="496" xr:uid="{00000000-0005-0000-0000-000080010000}"/>
    <cellStyle name="Accent3 13" xfId="497" xr:uid="{00000000-0005-0000-0000-000081010000}"/>
    <cellStyle name="Accent3 14" xfId="498" xr:uid="{00000000-0005-0000-0000-000082010000}"/>
    <cellStyle name="Accent3 2" xfId="58" xr:uid="{00000000-0005-0000-0000-000083010000}"/>
    <cellStyle name="Accent3 2 2" xfId="499" xr:uid="{00000000-0005-0000-0000-000084010000}"/>
    <cellStyle name="Accent3 3" xfId="500" xr:uid="{00000000-0005-0000-0000-000085010000}"/>
    <cellStyle name="Accent3 4" xfId="501" xr:uid="{00000000-0005-0000-0000-000086010000}"/>
    <cellStyle name="Accent3 5" xfId="502" xr:uid="{00000000-0005-0000-0000-000087010000}"/>
    <cellStyle name="Accent3 6" xfId="503" xr:uid="{00000000-0005-0000-0000-000088010000}"/>
    <cellStyle name="Accent3 7" xfId="504" xr:uid="{00000000-0005-0000-0000-000089010000}"/>
    <cellStyle name="Accent3 8" xfId="505" xr:uid="{00000000-0005-0000-0000-00008A010000}"/>
    <cellStyle name="Accent3 9" xfId="506" xr:uid="{00000000-0005-0000-0000-00008B010000}"/>
    <cellStyle name="Accent4" xfId="507" xr:uid="{00000000-0005-0000-0000-00008C010000}"/>
    <cellStyle name="Accent4 10" xfId="508" xr:uid="{00000000-0005-0000-0000-00008D010000}"/>
    <cellStyle name="Accent4 11" xfId="509" xr:uid="{00000000-0005-0000-0000-00008E010000}"/>
    <cellStyle name="Accent4 12" xfId="510" xr:uid="{00000000-0005-0000-0000-00008F010000}"/>
    <cellStyle name="Accent4 13" xfId="511" xr:uid="{00000000-0005-0000-0000-000090010000}"/>
    <cellStyle name="Accent4 14" xfId="512" xr:uid="{00000000-0005-0000-0000-000091010000}"/>
    <cellStyle name="Accent4 2" xfId="59" xr:uid="{00000000-0005-0000-0000-000092010000}"/>
    <cellStyle name="Accent4 2 2" xfId="513" xr:uid="{00000000-0005-0000-0000-000093010000}"/>
    <cellStyle name="Accent4 3" xfId="514" xr:uid="{00000000-0005-0000-0000-000094010000}"/>
    <cellStyle name="Accent4 4" xfId="515" xr:uid="{00000000-0005-0000-0000-000095010000}"/>
    <cellStyle name="Accent4 5" xfId="516" xr:uid="{00000000-0005-0000-0000-000096010000}"/>
    <cellStyle name="Accent4 6" xfId="517" xr:uid="{00000000-0005-0000-0000-000097010000}"/>
    <cellStyle name="Accent4 7" xfId="518" xr:uid="{00000000-0005-0000-0000-000098010000}"/>
    <cellStyle name="Accent4 8" xfId="519" xr:uid="{00000000-0005-0000-0000-000099010000}"/>
    <cellStyle name="Accent4 9" xfId="520" xr:uid="{00000000-0005-0000-0000-00009A010000}"/>
    <cellStyle name="Accent5" xfId="521" xr:uid="{00000000-0005-0000-0000-00009B010000}"/>
    <cellStyle name="Accent5 10" xfId="522" xr:uid="{00000000-0005-0000-0000-00009C010000}"/>
    <cellStyle name="Accent5 11" xfId="523" xr:uid="{00000000-0005-0000-0000-00009D010000}"/>
    <cellStyle name="Accent5 12" xfId="524" xr:uid="{00000000-0005-0000-0000-00009E010000}"/>
    <cellStyle name="Accent5 13" xfId="525" xr:uid="{00000000-0005-0000-0000-00009F010000}"/>
    <cellStyle name="Accent5 14" xfId="526" xr:uid="{00000000-0005-0000-0000-0000A0010000}"/>
    <cellStyle name="Accent5 2" xfId="60" xr:uid="{00000000-0005-0000-0000-0000A1010000}"/>
    <cellStyle name="Accent5 2 2" xfId="527" xr:uid="{00000000-0005-0000-0000-0000A2010000}"/>
    <cellStyle name="Accent5 3" xfId="528" xr:uid="{00000000-0005-0000-0000-0000A3010000}"/>
    <cellStyle name="Accent5 4" xfId="529" xr:uid="{00000000-0005-0000-0000-0000A4010000}"/>
    <cellStyle name="Accent5 5" xfId="530" xr:uid="{00000000-0005-0000-0000-0000A5010000}"/>
    <cellStyle name="Accent5 6" xfId="531" xr:uid="{00000000-0005-0000-0000-0000A6010000}"/>
    <cellStyle name="Accent5 7" xfId="532" xr:uid="{00000000-0005-0000-0000-0000A7010000}"/>
    <cellStyle name="Accent5 8" xfId="533" xr:uid="{00000000-0005-0000-0000-0000A8010000}"/>
    <cellStyle name="Accent5 9" xfId="534" xr:uid="{00000000-0005-0000-0000-0000A9010000}"/>
    <cellStyle name="Accent6" xfId="535" xr:uid="{00000000-0005-0000-0000-0000AA010000}"/>
    <cellStyle name="Accent6 10" xfId="536" xr:uid="{00000000-0005-0000-0000-0000AB010000}"/>
    <cellStyle name="Accent6 11" xfId="537" xr:uid="{00000000-0005-0000-0000-0000AC010000}"/>
    <cellStyle name="Accent6 12" xfId="538" xr:uid="{00000000-0005-0000-0000-0000AD010000}"/>
    <cellStyle name="Accent6 13" xfId="539" xr:uid="{00000000-0005-0000-0000-0000AE010000}"/>
    <cellStyle name="Accent6 14" xfId="540" xr:uid="{00000000-0005-0000-0000-0000AF010000}"/>
    <cellStyle name="Accent6 2" xfId="61" xr:uid="{00000000-0005-0000-0000-0000B0010000}"/>
    <cellStyle name="Accent6 2 2" xfId="541" xr:uid="{00000000-0005-0000-0000-0000B1010000}"/>
    <cellStyle name="Accent6 3" xfId="542" xr:uid="{00000000-0005-0000-0000-0000B2010000}"/>
    <cellStyle name="Accent6 4" xfId="543" xr:uid="{00000000-0005-0000-0000-0000B3010000}"/>
    <cellStyle name="Accent6 5" xfId="544" xr:uid="{00000000-0005-0000-0000-0000B4010000}"/>
    <cellStyle name="Accent6 6" xfId="545" xr:uid="{00000000-0005-0000-0000-0000B5010000}"/>
    <cellStyle name="Accent6 7" xfId="546" xr:uid="{00000000-0005-0000-0000-0000B6010000}"/>
    <cellStyle name="Accent6 8" xfId="547" xr:uid="{00000000-0005-0000-0000-0000B7010000}"/>
    <cellStyle name="Accent6 9" xfId="548" xr:uid="{00000000-0005-0000-0000-0000B8010000}"/>
    <cellStyle name="Avertissement" xfId="62" xr:uid="{00000000-0005-0000-0000-0000B9010000}"/>
    <cellStyle name="Bad" xfId="549" xr:uid="{00000000-0005-0000-0000-0000BA010000}"/>
    <cellStyle name="Bad 10" xfId="550" xr:uid="{00000000-0005-0000-0000-0000BB010000}"/>
    <cellStyle name="Bad 11" xfId="551" xr:uid="{00000000-0005-0000-0000-0000BC010000}"/>
    <cellStyle name="Bad 12" xfId="552" xr:uid="{00000000-0005-0000-0000-0000BD010000}"/>
    <cellStyle name="Bad 13" xfId="553" xr:uid="{00000000-0005-0000-0000-0000BE010000}"/>
    <cellStyle name="Bad 14" xfId="554" xr:uid="{00000000-0005-0000-0000-0000BF010000}"/>
    <cellStyle name="Bad 2" xfId="555" xr:uid="{00000000-0005-0000-0000-0000C0010000}"/>
    <cellStyle name="Bad 3" xfId="556" xr:uid="{00000000-0005-0000-0000-0000C1010000}"/>
    <cellStyle name="Bad 4" xfId="557" xr:uid="{00000000-0005-0000-0000-0000C2010000}"/>
    <cellStyle name="Bad 5" xfId="558" xr:uid="{00000000-0005-0000-0000-0000C3010000}"/>
    <cellStyle name="Bad 6" xfId="559" xr:uid="{00000000-0005-0000-0000-0000C4010000}"/>
    <cellStyle name="Bad 7" xfId="560" xr:uid="{00000000-0005-0000-0000-0000C5010000}"/>
    <cellStyle name="Bad 8" xfId="561" xr:uid="{00000000-0005-0000-0000-0000C6010000}"/>
    <cellStyle name="Bad 9" xfId="562" xr:uid="{00000000-0005-0000-0000-0000C7010000}"/>
    <cellStyle name="Calcolo" xfId="967" xr:uid="{00000000-0005-0000-0000-0000C8010000}"/>
    <cellStyle name="Calcul" xfId="63" xr:uid="{00000000-0005-0000-0000-0000C9010000}"/>
    <cellStyle name="Calculation" xfId="563" xr:uid="{00000000-0005-0000-0000-0000CA010000}"/>
    <cellStyle name="Calculation 10" xfId="564" xr:uid="{00000000-0005-0000-0000-0000CB010000}"/>
    <cellStyle name="Calculation 11" xfId="565" xr:uid="{00000000-0005-0000-0000-0000CC010000}"/>
    <cellStyle name="Calculation 12" xfId="566" xr:uid="{00000000-0005-0000-0000-0000CD010000}"/>
    <cellStyle name="Calculation 13" xfId="567" xr:uid="{00000000-0005-0000-0000-0000CE010000}"/>
    <cellStyle name="Calculation 14" xfId="568" xr:uid="{00000000-0005-0000-0000-0000CF010000}"/>
    <cellStyle name="Calculation 2" xfId="569" xr:uid="{00000000-0005-0000-0000-0000D0010000}"/>
    <cellStyle name="Calculation 3" xfId="570" xr:uid="{00000000-0005-0000-0000-0000D1010000}"/>
    <cellStyle name="Calculation 4" xfId="571" xr:uid="{00000000-0005-0000-0000-0000D2010000}"/>
    <cellStyle name="Calculation 5" xfId="572" xr:uid="{00000000-0005-0000-0000-0000D3010000}"/>
    <cellStyle name="Calculation 6" xfId="573" xr:uid="{00000000-0005-0000-0000-0000D4010000}"/>
    <cellStyle name="Calculation 7" xfId="574" xr:uid="{00000000-0005-0000-0000-0000D5010000}"/>
    <cellStyle name="Calculation 8" xfId="575" xr:uid="{00000000-0005-0000-0000-0000D6010000}"/>
    <cellStyle name="Calculation 9" xfId="576" xr:uid="{00000000-0005-0000-0000-0000D7010000}"/>
    <cellStyle name="Calculation_BURE COMMERCE" xfId="577" xr:uid="{00000000-0005-0000-0000-0000D8010000}"/>
    <cellStyle name="Cella collegata" xfId="968" xr:uid="{00000000-0005-0000-0000-0000D9010000}"/>
    <cellStyle name="Cella da controllare" xfId="969" xr:uid="{00000000-0005-0000-0000-0000DA010000}"/>
    <cellStyle name="Cellule liée" xfId="64" xr:uid="{00000000-0005-0000-0000-0000DB010000}"/>
    <cellStyle name="Check Cell" xfId="578" xr:uid="{00000000-0005-0000-0000-0000DC010000}"/>
    <cellStyle name="Check Cell 10" xfId="579" xr:uid="{00000000-0005-0000-0000-0000DD010000}"/>
    <cellStyle name="Check Cell 11" xfId="580" xr:uid="{00000000-0005-0000-0000-0000DE010000}"/>
    <cellStyle name="Check Cell 12" xfId="581" xr:uid="{00000000-0005-0000-0000-0000DF010000}"/>
    <cellStyle name="Check Cell 13" xfId="582" xr:uid="{00000000-0005-0000-0000-0000E0010000}"/>
    <cellStyle name="Check Cell 14" xfId="583" xr:uid="{00000000-0005-0000-0000-0000E1010000}"/>
    <cellStyle name="Check Cell 2" xfId="584" xr:uid="{00000000-0005-0000-0000-0000E2010000}"/>
    <cellStyle name="Check Cell 3" xfId="585" xr:uid="{00000000-0005-0000-0000-0000E3010000}"/>
    <cellStyle name="Check Cell 4" xfId="586" xr:uid="{00000000-0005-0000-0000-0000E4010000}"/>
    <cellStyle name="Check Cell 5" xfId="587" xr:uid="{00000000-0005-0000-0000-0000E5010000}"/>
    <cellStyle name="Check Cell 6" xfId="588" xr:uid="{00000000-0005-0000-0000-0000E6010000}"/>
    <cellStyle name="Check Cell 7" xfId="589" xr:uid="{00000000-0005-0000-0000-0000E7010000}"/>
    <cellStyle name="Check Cell 8" xfId="590" xr:uid="{00000000-0005-0000-0000-0000E8010000}"/>
    <cellStyle name="Check Cell 9" xfId="591" xr:uid="{00000000-0005-0000-0000-0000E9010000}"/>
    <cellStyle name="Check Cell_BURE COMMERCE" xfId="592" xr:uid="{00000000-0005-0000-0000-0000EA010000}"/>
    <cellStyle name="Colore 1" xfId="970" xr:uid="{00000000-0005-0000-0000-0000EB010000}"/>
    <cellStyle name="Colore 2" xfId="971" xr:uid="{00000000-0005-0000-0000-0000EC010000}"/>
    <cellStyle name="Colore 3" xfId="972" xr:uid="{00000000-0005-0000-0000-0000ED010000}"/>
    <cellStyle name="Colore 4" xfId="973" xr:uid="{00000000-0005-0000-0000-0000EE010000}"/>
    <cellStyle name="Colore 5" xfId="974" xr:uid="{00000000-0005-0000-0000-0000EF010000}"/>
    <cellStyle name="Colore 6" xfId="975" xr:uid="{00000000-0005-0000-0000-0000F0010000}"/>
    <cellStyle name="ColStyle1" xfId="65" xr:uid="{00000000-0005-0000-0000-0000F1010000}"/>
    <cellStyle name="ColStyle4" xfId="66" xr:uid="{00000000-0005-0000-0000-0000F2010000}"/>
    <cellStyle name="Comma 2" xfId="2" xr:uid="{00000000-0005-0000-0000-0000F3010000}"/>
    <cellStyle name="Comma 2 2" xfId="3" xr:uid="{00000000-0005-0000-0000-0000F4010000}"/>
    <cellStyle name="Comma 2 3" xfId="976" xr:uid="{00000000-0005-0000-0000-0000F5010000}"/>
    <cellStyle name="Comma 3" xfId="67" xr:uid="{00000000-0005-0000-0000-0000F6010000}"/>
    <cellStyle name="Comma 3 2" xfId="942" xr:uid="{00000000-0005-0000-0000-0000F7010000}"/>
    <cellStyle name="Comma 3 3" xfId="943" xr:uid="{00000000-0005-0000-0000-0000F8010000}"/>
    <cellStyle name="Comma 4" xfId="68" xr:uid="{00000000-0005-0000-0000-0000F9010000}"/>
    <cellStyle name="Comma 4 2" xfId="977" xr:uid="{00000000-0005-0000-0000-0000FA010000}"/>
    <cellStyle name="Comma 4 2 2" xfId="978" xr:uid="{00000000-0005-0000-0000-0000FB010000}"/>
    <cellStyle name="Comma 4 3" xfId="979" xr:uid="{00000000-0005-0000-0000-0000FC010000}"/>
    <cellStyle name="Comma 5" xfId="980" xr:uid="{00000000-0005-0000-0000-0000FD010000}"/>
    <cellStyle name="Comma 5 2" xfId="981" xr:uid="{00000000-0005-0000-0000-0000FE010000}"/>
    <cellStyle name="Comma 5 2 2" xfId="982" xr:uid="{00000000-0005-0000-0000-0000FF010000}"/>
    <cellStyle name="Comma 5 2 3" xfId="983" xr:uid="{00000000-0005-0000-0000-000000020000}"/>
    <cellStyle name="Comma 5 3" xfId="984" xr:uid="{00000000-0005-0000-0000-000001020000}"/>
    <cellStyle name="Comma 5 4" xfId="985" xr:uid="{00000000-0005-0000-0000-000002020000}"/>
    <cellStyle name="Commentaire" xfId="69" xr:uid="{00000000-0005-0000-0000-000003020000}"/>
    <cellStyle name="Currency 2" xfId="4" xr:uid="{00000000-0005-0000-0000-000004020000}"/>
    <cellStyle name="Currency 3" xfId="70" xr:uid="{00000000-0005-0000-0000-000005020000}"/>
    <cellStyle name="Currency 4" xfId="986" xr:uid="{00000000-0005-0000-0000-000006020000}"/>
    <cellStyle name="Currency 4 2" xfId="987" xr:uid="{00000000-0005-0000-0000-000007020000}"/>
    <cellStyle name="Currency 4 2 2" xfId="988" xr:uid="{00000000-0005-0000-0000-000008020000}"/>
    <cellStyle name="Currency 4 2 3" xfId="989" xr:uid="{00000000-0005-0000-0000-000009020000}"/>
    <cellStyle name="Currency 4 3" xfId="990" xr:uid="{00000000-0005-0000-0000-00000A020000}"/>
    <cellStyle name="Currency 4 4" xfId="991" xr:uid="{00000000-0005-0000-0000-00000B020000}"/>
    <cellStyle name="čárky [0]_rabatove_kategorie" xfId="71" xr:uid="{00000000-0005-0000-0000-00000C020000}"/>
    <cellStyle name="Dziesiętny [0]_Cennik_A" xfId="72" xr:uid="{00000000-0005-0000-0000-00000D020000}"/>
    <cellStyle name="Dziesiętny_Cennik_A" xfId="73" xr:uid="{00000000-0005-0000-0000-00000E020000}"/>
    <cellStyle name="Entrée" xfId="74" xr:uid="{00000000-0005-0000-0000-00000F020000}"/>
    <cellStyle name="Euro" xfId="593" xr:uid="{00000000-0005-0000-0000-000010020000}"/>
    <cellStyle name="Euro 10" xfId="594" xr:uid="{00000000-0005-0000-0000-000011020000}"/>
    <cellStyle name="Euro 10 2" xfId="595" xr:uid="{00000000-0005-0000-0000-000012020000}"/>
    <cellStyle name="Euro 11" xfId="596" xr:uid="{00000000-0005-0000-0000-000013020000}"/>
    <cellStyle name="Euro 11 2" xfId="597" xr:uid="{00000000-0005-0000-0000-000014020000}"/>
    <cellStyle name="Euro 12" xfId="598" xr:uid="{00000000-0005-0000-0000-000015020000}"/>
    <cellStyle name="Euro 12 2" xfId="599" xr:uid="{00000000-0005-0000-0000-000016020000}"/>
    <cellStyle name="Euro 13" xfId="600" xr:uid="{00000000-0005-0000-0000-000017020000}"/>
    <cellStyle name="Euro 13 2" xfId="601" xr:uid="{00000000-0005-0000-0000-000018020000}"/>
    <cellStyle name="Euro 14" xfId="602" xr:uid="{00000000-0005-0000-0000-000019020000}"/>
    <cellStyle name="Euro 2" xfId="603" xr:uid="{00000000-0005-0000-0000-00001A020000}"/>
    <cellStyle name="Euro 2 2" xfId="604" xr:uid="{00000000-0005-0000-0000-00001B020000}"/>
    <cellStyle name="Euro 3" xfId="605" xr:uid="{00000000-0005-0000-0000-00001C020000}"/>
    <cellStyle name="Euro 3 2" xfId="606" xr:uid="{00000000-0005-0000-0000-00001D020000}"/>
    <cellStyle name="Euro 4" xfId="607" xr:uid="{00000000-0005-0000-0000-00001E020000}"/>
    <cellStyle name="Euro 4 2" xfId="608" xr:uid="{00000000-0005-0000-0000-00001F020000}"/>
    <cellStyle name="Euro 5" xfId="609" xr:uid="{00000000-0005-0000-0000-000020020000}"/>
    <cellStyle name="Euro 5 2" xfId="610" xr:uid="{00000000-0005-0000-0000-000021020000}"/>
    <cellStyle name="Euro 6" xfId="611" xr:uid="{00000000-0005-0000-0000-000022020000}"/>
    <cellStyle name="Euro 6 2" xfId="612" xr:uid="{00000000-0005-0000-0000-000023020000}"/>
    <cellStyle name="Euro 7" xfId="613" xr:uid="{00000000-0005-0000-0000-000024020000}"/>
    <cellStyle name="Euro 7 2" xfId="614" xr:uid="{00000000-0005-0000-0000-000025020000}"/>
    <cellStyle name="Euro 8" xfId="615" xr:uid="{00000000-0005-0000-0000-000026020000}"/>
    <cellStyle name="Euro 8 2" xfId="616" xr:uid="{00000000-0005-0000-0000-000027020000}"/>
    <cellStyle name="Euro 9" xfId="617" xr:uid="{00000000-0005-0000-0000-000028020000}"/>
    <cellStyle name="Euro 9 2" xfId="618" xr:uid="{00000000-0005-0000-0000-000029020000}"/>
    <cellStyle name="Excel Built-in Normal" xfId="619" xr:uid="{00000000-0005-0000-0000-00002A020000}"/>
    <cellStyle name="Excel Built-in Normal 1" xfId="992" xr:uid="{00000000-0005-0000-0000-00002B020000}"/>
    <cellStyle name="Explanatory Text" xfId="940" xr:uid="{00000000-0005-0000-0000-00002C020000}"/>
    <cellStyle name="Explanatory Text 10" xfId="620" xr:uid="{00000000-0005-0000-0000-00002D020000}"/>
    <cellStyle name="Explanatory Text 11" xfId="621" xr:uid="{00000000-0005-0000-0000-00002E020000}"/>
    <cellStyle name="Explanatory Text 12" xfId="622" xr:uid="{00000000-0005-0000-0000-00002F020000}"/>
    <cellStyle name="Explanatory Text 13" xfId="623" xr:uid="{00000000-0005-0000-0000-000030020000}"/>
    <cellStyle name="Explanatory Text 14" xfId="624" xr:uid="{00000000-0005-0000-0000-000031020000}"/>
    <cellStyle name="Explanatory Text 2" xfId="625" xr:uid="{00000000-0005-0000-0000-000032020000}"/>
    <cellStyle name="Explanatory Text 3" xfId="626" xr:uid="{00000000-0005-0000-0000-000033020000}"/>
    <cellStyle name="Explanatory Text 4" xfId="627" xr:uid="{00000000-0005-0000-0000-000034020000}"/>
    <cellStyle name="Explanatory Text 5" xfId="628" xr:uid="{00000000-0005-0000-0000-000035020000}"/>
    <cellStyle name="Explanatory Text 6" xfId="629" xr:uid="{00000000-0005-0000-0000-000036020000}"/>
    <cellStyle name="Explanatory Text 7" xfId="630" xr:uid="{00000000-0005-0000-0000-000037020000}"/>
    <cellStyle name="Explanatory Text 8" xfId="631" xr:uid="{00000000-0005-0000-0000-000038020000}"/>
    <cellStyle name="Explanatory Text 9" xfId="632" xr:uid="{00000000-0005-0000-0000-000039020000}"/>
    <cellStyle name="Good 10" xfId="633" xr:uid="{00000000-0005-0000-0000-00003A020000}"/>
    <cellStyle name="Good 11" xfId="634" xr:uid="{00000000-0005-0000-0000-00003B020000}"/>
    <cellStyle name="Good 12" xfId="635" xr:uid="{00000000-0005-0000-0000-00003C020000}"/>
    <cellStyle name="Good 13" xfId="636" xr:uid="{00000000-0005-0000-0000-00003D020000}"/>
    <cellStyle name="Good 14" xfId="637" xr:uid="{00000000-0005-0000-0000-00003E020000}"/>
    <cellStyle name="Good 2" xfId="638" xr:uid="{00000000-0005-0000-0000-00003F020000}"/>
    <cellStyle name="Good 3" xfId="639" xr:uid="{00000000-0005-0000-0000-000040020000}"/>
    <cellStyle name="Good 4" xfId="640" xr:uid="{00000000-0005-0000-0000-000041020000}"/>
    <cellStyle name="Good 5" xfId="641" xr:uid="{00000000-0005-0000-0000-000042020000}"/>
    <cellStyle name="Good 6" xfId="642" xr:uid="{00000000-0005-0000-0000-000043020000}"/>
    <cellStyle name="Good 7" xfId="643" xr:uid="{00000000-0005-0000-0000-000044020000}"/>
    <cellStyle name="Good 8" xfId="644" xr:uid="{00000000-0005-0000-0000-000045020000}"/>
    <cellStyle name="Good 9" xfId="645" xr:uid="{00000000-0005-0000-0000-000046020000}"/>
    <cellStyle name="Heading 1" xfId="646" xr:uid="{00000000-0005-0000-0000-000047020000}"/>
    <cellStyle name="Heading 1 10" xfId="647" xr:uid="{00000000-0005-0000-0000-000048020000}"/>
    <cellStyle name="Heading 1 11" xfId="648" xr:uid="{00000000-0005-0000-0000-000049020000}"/>
    <cellStyle name="Heading 1 12" xfId="649" xr:uid="{00000000-0005-0000-0000-00004A020000}"/>
    <cellStyle name="Heading 1 13" xfId="650" xr:uid="{00000000-0005-0000-0000-00004B020000}"/>
    <cellStyle name="Heading 1 14" xfId="651" xr:uid="{00000000-0005-0000-0000-00004C020000}"/>
    <cellStyle name="Heading 1 2" xfId="652" xr:uid="{00000000-0005-0000-0000-00004D020000}"/>
    <cellStyle name="Heading 1 3" xfId="653" xr:uid="{00000000-0005-0000-0000-00004E020000}"/>
    <cellStyle name="Heading 1 4" xfId="654" xr:uid="{00000000-0005-0000-0000-00004F020000}"/>
    <cellStyle name="Heading 1 5" xfId="655" xr:uid="{00000000-0005-0000-0000-000050020000}"/>
    <cellStyle name="Heading 1 6" xfId="656" xr:uid="{00000000-0005-0000-0000-000051020000}"/>
    <cellStyle name="Heading 1 7" xfId="657" xr:uid="{00000000-0005-0000-0000-000052020000}"/>
    <cellStyle name="Heading 1 8" xfId="658" xr:uid="{00000000-0005-0000-0000-000053020000}"/>
    <cellStyle name="Heading 1 9" xfId="659" xr:uid="{00000000-0005-0000-0000-000054020000}"/>
    <cellStyle name="Heading 1_BURE COMMERCE" xfId="660" xr:uid="{00000000-0005-0000-0000-000055020000}"/>
    <cellStyle name="Heading 2" xfId="661" xr:uid="{00000000-0005-0000-0000-000056020000}"/>
    <cellStyle name="Heading 2 10" xfId="662" xr:uid="{00000000-0005-0000-0000-000057020000}"/>
    <cellStyle name="Heading 2 11" xfId="663" xr:uid="{00000000-0005-0000-0000-000058020000}"/>
    <cellStyle name="Heading 2 12" xfId="664" xr:uid="{00000000-0005-0000-0000-000059020000}"/>
    <cellStyle name="Heading 2 13" xfId="665" xr:uid="{00000000-0005-0000-0000-00005A020000}"/>
    <cellStyle name="Heading 2 14" xfId="666" xr:uid="{00000000-0005-0000-0000-00005B020000}"/>
    <cellStyle name="Heading 2 2" xfId="667" xr:uid="{00000000-0005-0000-0000-00005C020000}"/>
    <cellStyle name="Heading 2 3" xfId="668" xr:uid="{00000000-0005-0000-0000-00005D020000}"/>
    <cellStyle name="Heading 2 4" xfId="669" xr:uid="{00000000-0005-0000-0000-00005E020000}"/>
    <cellStyle name="Heading 2 5" xfId="670" xr:uid="{00000000-0005-0000-0000-00005F020000}"/>
    <cellStyle name="Heading 2 6" xfId="671" xr:uid="{00000000-0005-0000-0000-000060020000}"/>
    <cellStyle name="Heading 2 7" xfId="672" xr:uid="{00000000-0005-0000-0000-000061020000}"/>
    <cellStyle name="Heading 2 8" xfId="673" xr:uid="{00000000-0005-0000-0000-000062020000}"/>
    <cellStyle name="Heading 2 9" xfId="674" xr:uid="{00000000-0005-0000-0000-000063020000}"/>
    <cellStyle name="Heading 2_BURE COMMERCE" xfId="675" xr:uid="{00000000-0005-0000-0000-000064020000}"/>
    <cellStyle name="Heading 3" xfId="676" xr:uid="{00000000-0005-0000-0000-000065020000}"/>
    <cellStyle name="Heading 3 10" xfId="677" xr:uid="{00000000-0005-0000-0000-000066020000}"/>
    <cellStyle name="Heading 3 11" xfId="678" xr:uid="{00000000-0005-0000-0000-000067020000}"/>
    <cellStyle name="Heading 3 12" xfId="679" xr:uid="{00000000-0005-0000-0000-000068020000}"/>
    <cellStyle name="Heading 3 13" xfId="680" xr:uid="{00000000-0005-0000-0000-000069020000}"/>
    <cellStyle name="Heading 3 14" xfId="681" xr:uid="{00000000-0005-0000-0000-00006A020000}"/>
    <cellStyle name="Heading 3 2" xfId="682" xr:uid="{00000000-0005-0000-0000-00006B020000}"/>
    <cellStyle name="Heading 3 3" xfId="683" xr:uid="{00000000-0005-0000-0000-00006C020000}"/>
    <cellStyle name="Heading 3 4" xfId="684" xr:uid="{00000000-0005-0000-0000-00006D020000}"/>
    <cellStyle name="Heading 3 5" xfId="685" xr:uid="{00000000-0005-0000-0000-00006E020000}"/>
    <cellStyle name="Heading 3 6" xfId="686" xr:uid="{00000000-0005-0000-0000-00006F020000}"/>
    <cellStyle name="Heading 3 7" xfId="687" xr:uid="{00000000-0005-0000-0000-000070020000}"/>
    <cellStyle name="Heading 3 8" xfId="688" xr:uid="{00000000-0005-0000-0000-000071020000}"/>
    <cellStyle name="Heading 3 9" xfId="689" xr:uid="{00000000-0005-0000-0000-000072020000}"/>
    <cellStyle name="Heading 3_BURE COMMERCE" xfId="690" xr:uid="{00000000-0005-0000-0000-000073020000}"/>
    <cellStyle name="Heading 4" xfId="691" xr:uid="{00000000-0005-0000-0000-000074020000}"/>
    <cellStyle name="Heading 4 10" xfId="692" xr:uid="{00000000-0005-0000-0000-000075020000}"/>
    <cellStyle name="Heading 4 11" xfId="693" xr:uid="{00000000-0005-0000-0000-000076020000}"/>
    <cellStyle name="Heading 4 12" xfId="694" xr:uid="{00000000-0005-0000-0000-000077020000}"/>
    <cellStyle name="Heading 4 13" xfId="695" xr:uid="{00000000-0005-0000-0000-000078020000}"/>
    <cellStyle name="Heading 4 14" xfId="696" xr:uid="{00000000-0005-0000-0000-000079020000}"/>
    <cellStyle name="Heading 4 2" xfId="697" xr:uid="{00000000-0005-0000-0000-00007A020000}"/>
    <cellStyle name="Heading 4 3" xfId="698" xr:uid="{00000000-0005-0000-0000-00007B020000}"/>
    <cellStyle name="Heading 4 4" xfId="699" xr:uid="{00000000-0005-0000-0000-00007C020000}"/>
    <cellStyle name="Heading 4 5" xfId="700" xr:uid="{00000000-0005-0000-0000-00007D020000}"/>
    <cellStyle name="Heading 4 6" xfId="701" xr:uid="{00000000-0005-0000-0000-00007E020000}"/>
    <cellStyle name="Heading 4 7" xfId="702" xr:uid="{00000000-0005-0000-0000-00007F020000}"/>
    <cellStyle name="Heading 4 8" xfId="703" xr:uid="{00000000-0005-0000-0000-000080020000}"/>
    <cellStyle name="Heading 4 9" xfId="704" xr:uid="{00000000-0005-0000-0000-000081020000}"/>
    <cellStyle name="Hiperłącze_Cennik_A" xfId="75" xr:uid="{00000000-0005-0000-0000-000082020000}"/>
    <cellStyle name="Input" xfId="705" xr:uid="{00000000-0005-0000-0000-000083020000}"/>
    <cellStyle name="Input 10" xfId="706" xr:uid="{00000000-0005-0000-0000-000084020000}"/>
    <cellStyle name="Input 11" xfId="707" xr:uid="{00000000-0005-0000-0000-000085020000}"/>
    <cellStyle name="Input 12" xfId="708" xr:uid="{00000000-0005-0000-0000-000086020000}"/>
    <cellStyle name="Input 13" xfId="709" xr:uid="{00000000-0005-0000-0000-000087020000}"/>
    <cellStyle name="Input 14" xfId="710" xr:uid="{00000000-0005-0000-0000-000088020000}"/>
    <cellStyle name="Input 2" xfId="711" xr:uid="{00000000-0005-0000-0000-000089020000}"/>
    <cellStyle name="Input 3" xfId="712" xr:uid="{00000000-0005-0000-0000-00008A020000}"/>
    <cellStyle name="Input 4" xfId="713" xr:uid="{00000000-0005-0000-0000-00008B020000}"/>
    <cellStyle name="Input 5" xfId="714" xr:uid="{00000000-0005-0000-0000-00008C020000}"/>
    <cellStyle name="Input 6" xfId="715" xr:uid="{00000000-0005-0000-0000-00008D020000}"/>
    <cellStyle name="Input 7" xfId="716" xr:uid="{00000000-0005-0000-0000-00008E020000}"/>
    <cellStyle name="Input 8" xfId="717" xr:uid="{00000000-0005-0000-0000-00008F020000}"/>
    <cellStyle name="Input 9" xfId="718" xr:uid="{00000000-0005-0000-0000-000090020000}"/>
    <cellStyle name="Input_BURE COMMERCE" xfId="719" xr:uid="{00000000-0005-0000-0000-000091020000}"/>
    <cellStyle name="Insatisfaisant" xfId="76" xr:uid="{00000000-0005-0000-0000-000092020000}"/>
    <cellStyle name="jm" xfId="147" xr:uid="{00000000-0005-0000-0000-000093020000}"/>
    <cellStyle name="kol" xfId="148" xr:uid="{00000000-0005-0000-0000-000094020000}"/>
    <cellStyle name="kolona A" xfId="77" xr:uid="{00000000-0005-0000-0000-000095020000}"/>
    <cellStyle name="kolona A 2" xfId="78" xr:uid="{00000000-0005-0000-0000-000096020000}"/>
    <cellStyle name="kolona B" xfId="79" xr:uid="{00000000-0005-0000-0000-000097020000}"/>
    <cellStyle name="kolona B 2" xfId="80" xr:uid="{00000000-0005-0000-0000-000098020000}"/>
    <cellStyle name="kolona C" xfId="81" xr:uid="{00000000-0005-0000-0000-000099020000}"/>
    <cellStyle name="kolona D" xfId="82" xr:uid="{00000000-0005-0000-0000-00009A020000}"/>
    <cellStyle name="kolona E" xfId="83" xr:uid="{00000000-0005-0000-0000-00009B020000}"/>
    <cellStyle name="kolona E 2" xfId="84" xr:uid="{00000000-0005-0000-0000-00009C020000}"/>
    <cellStyle name="kolona F" xfId="85" xr:uid="{00000000-0005-0000-0000-00009D020000}"/>
    <cellStyle name="kolona G" xfId="86" xr:uid="{00000000-0005-0000-0000-00009E020000}"/>
    <cellStyle name="kolona H" xfId="993" xr:uid="{00000000-0005-0000-0000-00009F020000}"/>
    <cellStyle name="LEGENDA" xfId="720" xr:uid="{00000000-0005-0000-0000-0000A0020000}"/>
    <cellStyle name="Linked Cell" xfId="721" xr:uid="{00000000-0005-0000-0000-0000A1020000}"/>
    <cellStyle name="Linked Cell 10" xfId="722" xr:uid="{00000000-0005-0000-0000-0000A2020000}"/>
    <cellStyle name="Linked Cell 11" xfId="723" xr:uid="{00000000-0005-0000-0000-0000A3020000}"/>
    <cellStyle name="Linked Cell 12" xfId="724" xr:uid="{00000000-0005-0000-0000-0000A4020000}"/>
    <cellStyle name="Linked Cell 13" xfId="725" xr:uid="{00000000-0005-0000-0000-0000A5020000}"/>
    <cellStyle name="Linked Cell 14" xfId="726" xr:uid="{00000000-0005-0000-0000-0000A6020000}"/>
    <cellStyle name="Linked Cell 2" xfId="727" xr:uid="{00000000-0005-0000-0000-0000A7020000}"/>
    <cellStyle name="Linked Cell 3" xfId="728" xr:uid="{00000000-0005-0000-0000-0000A8020000}"/>
    <cellStyle name="Linked Cell 4" xfId="729" xr:uid="{00000000-0005-0000-0000-0000A9020000}"/>
    <cellStyle name="Linked Cell 5" xfId="730" xr:uid="{00000000-0005-0000-0000-0000AA020000}"/>
    <cellStyle name="Linked Cell 6" xfId="731" xr:uid="{00000000-0005-0000-0000-0000AB020000}"/>
    <cellStyle name="Linked Cell 7" xfId="732" xr:uid="{00000000-0005-0000-0000-0000AC020000}"/>
    <cellStyle name="Linked Cell 8" xfId="733" xr:uid="{00000000-0005-0000-0000-0000AD020000}"/>
    <cellStyle name="Linked Cell 9" xfId="734" xr:uid="{00000000-0005-0000-0000-0000AE020000}"/>
    <cellStyle name="Linked Cell_BURE COMMERCE" xfId="735" xr:uid="{00000000-0005-0000-0000-0000AF020000}"/>
    <cellStyle name="Milliers [0]_USA_COS_Level3_v1_US_Response_1" xfId="87" xr:uid="{00000000-0005-0000-0000-0000B0020000}"/>
    <cellStyle name="Milliers_USA_COS_Level3_v1_US_Response_1" xfId="88" xr:uid="{00000000-0005-0000-0000-0000B1020000}"/>
    <cellStyle name="Monétaire [0]_USA_COS_Level3_v1_US_Response_1" xfId="89" xr:uid="{00000000-0005-0000-0000-0000B2020000}"/>
    <cellStyle name="Monétaire_USA_COS_Level3_v1_US_Response_1" xfId="90" xr:uid="{00000000-0005-0000-0000-0000B3020000}"/>
    <cellStyle name="NASLOV 10" xfId="736" xr:uid="{00000000-0005-0000-0000-0000B4020000}"/>
    <cellStyle name="NASLOV 11" xfId="737" xr:uid="{00000000-0005-0000-0000-0000B5020000}"/>
    <cellStyle name="NASLOV 12" xfId="738" xr:uid="{00000000-0005-0000-0000-0000B6020000}"/>
    <cellStyle name="NASLOV 13" xfId="739" xr:uid="{00000000-0005-0000-0000-0000B7020000}"/>
    <cellStyle name="NASLOV 14" xfId="740" xr:uid="{00000000-0005-0000-0000-0000B8020000}"/>
    <cellStyle name="NASLOV 15" xfId="741" xr:uid="{00000000-0005-0000-0000-0000B9020000}"/>
    <cellStyle name="NASLOV 16" xfId="742" xr:uid="{00000000-0005-0000-0000-0000BA020000}"/>
    <cellStyle name="NASLOV 17" xfId="743" xr:uid="{00000000-0005-0000-0000-0000BB020000}"/>
    <cellStyle name="NASLOV 5" xfId="744" xr:uid="{00000000-0005-0000-0000-0000BC020000}"/>
    <cellStyle name="NASLOV 6" xfId="745" xr:uid="{00000000-0005-0000-0000-0000BD020000}"/>
    <cellStyle name="NASLOV 7" xfId="746" xr:uid="{00000000-0005-0000-0000-0000BE020000}"/>
    <cellStyle name="NASLOV 8" xfId="747" xr:uid="{00000000-0005-0000-0000-0000BF020000}"/>
    <cellStyle name="NASLOV 9" xfId="748" xr:uid="{00000000-0005-0000-0000-0000C0020000}"/>
    <cellStyle name="Navadno_montažna fasada" xfId="5" xr:uid="{00000000-0005-0000-0000-0000C1020000}"/>
    <cellStyle name="Neutral" xfId="749" xr:uid="{00000000-0005-0000-0000-0000C2020000}"/>
    <cellStyle name="Neutral 10" xfId="750" xr:uid="{00000000-0005-0000-0000-0000C3020000}"/>
    <cellStyle name="Neutral 11" xfId="751" xr:uid="{00000000-0005-0000-0000-0000C4020000}"/>
    <cellStyle name="Neutral 12" xfId="752" xr:uid="{00000000-0005-0000-0000-0000C5020000}"/>
    <cellStyle name="Neutral 13" xfId="753" xr:uid="{00000000-0005-0000-0000-0000C6020000}"/>
    <cellStyle name="Neutral 14" xfId="754" xr:uid="{00000000-0005-0000-0000-0000C7020000}"/>
    <cellStyle name="Neutral 2" xfId="755" xr:uid="{00000000-0005-0000-0000-0000C8020000}"/>
    <cellStyle name="Neutral 3" xfId="756" xr:uid="{00000000-0005-0000-0000-0000C9020000}"/>
    <cellStyle name="Neutral 4" xfId="757" xr:uid="{00000000-0005-0000-0000-0000CA020000}"/>
    <cellStyle name="Neutral 5" xfId="758" xr:uid="{00000000-0005-0000-0000-0000CB020000}"/>
    <cellStyle name="Neutral 6" xfId="759" xr:uid="{00000000-0005-0000-0000-0000CC020000}"/>
    <cellStyle name="Neutral 7" xfId="760" xr:uid="{00000000-0005-0000-0000-0000CD020000}"/>
    <cellStyle name="Neutral 8" xfId="761" xr:uid="{00000000-0005-0000-0000-0000CE020000}"/>
    <cellStyle name="Neutral 9" xfId="762" xr:uid="{00000000-0005-0000-0000-0000CF020000}"/>
    <cellStyle name="Neutrale" xfId="994" xr:uid="{00000000-0005-0000-0000-0000D0020000}"/>
    <cellStyle name="Neutre" xfId="91" xr:uid="{00000000-0005-0000-0000-0000D1020000}"/>
    <cellStyle name="Normal 10" xfId="92" xr:uid="{00000000-0005-0000-0000-0000D2020000}"/>
    <cellStyle name="Normal 11" xfId="93" xr:uid="{00000000-0005-0000-0000-0000D3020000}"/>
    <cellStyle name="Normal 11 2" xfId="94" xr:uid="{00000000-0005-0000-0000-0000D4020000}"/>
    <cellStyle name="Normal 12" xfId="95" xr:uid="{00000000-0005-0000-0000-0000D5020000}"/>
    <cellStyle name="Normal 13" xfId="96" xr:uid="{00000000-0005-0000-0000-0000D6020000}"/>
    <cellStyle name="Normal 14" xfId="32" xr:uid="{00000000-0005-0000-0000-0000D7020000}"/>
    <cellStyle name="Normal 14 2" xfId="97" xr:uid="{00000000-0005-0000-0000-0000D8020000}"/>
    <cellStyle name="Normal 14 3" xfId="98" xr:uid="{00000000-0005-0000-0000-0000D9020000}"/>
    <cellStyle name="Normal 14 4" xfId="36" xr:uid="{00000000-0005-0000-0000-0000DA020000}"/>
    <cellStyle name="Normal 15" xfId="99" xr:uid="{00000000-0005-0000-0000-0000DB020000}"/>
    <cellStyle name="Normal 16" xfId="100" xr:uid="{00000000-0005-0000-0000-0000DC020000}"/>
    <cellStyle name="Normal 17" xfId="101" xr:uid="{00000000-0005-0000-0000-0000DD020000}"/>
    <cellStyle name="Normal 19" xfId="102" xr:uid="{00000000-0005-0000-0000-0000DE020000}"/>
    <cellStyle name="Normal 19 2" xfId="103" xr:uid="{00000000-0005-0000-0000-0000DF020000}"/>
    <cellStyle name="Normal 2" xfId="6" xr:uid="{00000000-0005-0000-0000-0000E0020000}"/>
    <cellStyle name="Normal 2 10" xfId="763" xr:uid="{00000000-0005-0000-0000-0000E1020000}"/>
    <cellStyle name="Normal 2 10 2" xfId="7" xr:uid="{00000000-0005-0000-0000-0000E2020000}"/>
    <cellStyle name="Normal 2 10_BURE COMMERCE" xfId="764" xr:uid="{00000000-0005-0000-0000-0000E3020000}"/>
    <cellStyle name="Normal 2 11" xfId="765" xr:uid="{00000000-0005-0000-0000-0000E4020000}"/>
    <cellStyle name="Normal 2 11 2" xfId="766" xr:uid="{00000000-0005-0000-0000-0000E5020000}"/>
    <cellStyle name="Normal 2 11_BURE COMMERCE" xfId="767" xr:uid="{00000000-0005-0000-0000-0000E6020000}"/>
    <cellStyle name="Normal 2 12" xfId="768" xr:uid="{00000000-0005-0000-0000-0000E7020000}"/>
    <cellStyle name="Normal 2 12 2" xfId="769" xr:uid="{00000000-0005-0000-0000-0000E8020000}"/>
    <cellStyle name="Normal 2 12_BURE COMMERCE" xfId="770" xr:uid="{00000000-0005-0000-0000-0000E9020000}"/>
    <cellStyle name="Normal 2 13" xfId="771" xr:uid="{00000000-0005-0000-0000-0000EA020000}"/>
    <cellStyle name="Normal 2 13 2" xfId="772" xr:uid="{00000000-0005-0000-0000-0000EB020000}"/>
    <cellStyle name="Normal 2 13_BURE COMMERCE" xfId="773" xr:uid="{00000000-0005-0000-0000-0000EC020000}"/>
    <cellStyle name="Normal 2 14" xfId="774" xr:uid="{00000000-0005-0000-0000-0000ED020000}"/>
    <cellStyle name="Normal 2 15" xfId="775" xr:uid="{00000000-0005-0000-0000-0000EE020000}"/>
    <cellStyle name="Normal 2 16" xfId="776" xr:uid="{00000000-0005-0000-0000-0000EF020000}"/>
    <cellStyle name="Normal 2 17" xfId="944" xr:uid="{00000000-0005-0000-0000-0000F0020000}"/>
    <cellStyle name="Normal 2 18" xfId="945" xr:uid="{00000000-0005-0000-0000-0000F1020000}"/>
    <cellStyle name="Normal 2 19" xfId="946" xr:uid="{00000000-0005-0000-0000-0000F2020000}"/>
    <cellStyle name="Normal 2 2" xfId="8" xr:uid="{00000000-0005-0000-0000-0000F3020000}"/>
    <cellStyle name="Normal 2 2 2" xfId="9" xr:uid="{00000000-0005-0000-0000-0000F4020000}"/>
    <cellStyle name="Normal 2 2 2 2" xfId="104" xr:uid="{00000000-0005-0000-0000-0000F5020000}"/>
    <cellStyle name="Normal 2 2_BURE COMMERCE" xfId="777" xr:uid="{00000000-0005-0000-0000-0000F6020000}"/>
    <cellStyle name="Normal 2 20" xfId="947" xr:uid="{00000000-0005-0000-0000-0000F7020000}"/>
    <cellStyle name="Normal 2 3" xfId="105" xr:uid="{00000000-0005-0000-0000-0000F8020000}"/>
    <cellStyle name="Normal 2 3 2" xfId="106" xr:uid="{00000000-0005-0000-0000-0000F9020000}"/>
    <cellStyle name="Normal 2 3 2 2" xfId="778" xr:uid="{00000000-0005-0000-0000-0000FA020000}"/>
    <cellStyle name="Normal 2 3 3" xfId="107" xr:uid="{00000000-0005-0000-0000-0000FB020000}"/>
    <cellStyle name="Normal 2 3 4" xfId="779" xr:uid="{00000000-0005-0000-0000-0000FC020000}"/>
    <cellStyle name="Normal 2 3_BURE COMMERCE" xfId="780" xr:uid="{00000000-0005-0000-0000-0000FD020000}"/>
    <cellStyle name="Normal 2 4" xfId="108" xr:uid="{00000000-0005-0000-0000-0000FE020000}"/>
    <cellStyle name="Normal 2 4 2" xfId="781" xr:uid="{00000000-0005-0000-0000-0000FF020000}"/>
    <cellStyle name="Normal 2 4 3" xfId="782" xr:uid="{00000000-0005-0000-0000-000000030000}"/>
    <cellStyle name="Normal 2 4_BURE COMMERCE" xfId="783" xr:uid="{00000000-0005-0000-0000-000001030000}"/>
    <cellStyle name="Normal 2 5" xfId="109" xr:uid="{00000000-0005-0000-0000-000002030000}"/>
    <cellStyle name="Normal 2 5 2" xfId="784" xr:uid="{00000000-0005-0000-0000-000003030000}"/>
    <cellStyle name="Normal 2 5_BURE COMMERCE" xfId="785" xr:uid="{00000000-0005-0000-0000-000004030000}"/>
    <cellStyle name="Normal 2 6" xfId="786" xr:uid="{00000000-0005-0000-0000-000005030000}"/>
    <cellStyle name="Normal 2 6 2" xfId="787" xr:uid="{00000000-0005-0000-0000-000006030000}"/>
    <cellStyle name="Normal 2 6_BURE COMMERCE" xfId="788" xr:uid="{00000000-0005-0000-0000-000007030000}"/>
    <cellStyle name="Normal 2 7" xfId="789" xr:uid="{00000000-0005-0000-0000-000008030000}"/>
    <cellStyle name="Normal 2 7 2" xfId="790" xr:uid="{00000000-0005-0000-0000-000009030000}"/>
    <cellStyle name="Normal 2 7_BURE COMMERCE" xfId="791" xr:uid="{00000000-0005-0000-0000-00000A030000}"/>
    <cellStyle name="Normal 2 8" xfId="792" xr:uid="{00000000-0005-0000-0000-00000B030000}"/>
    <cellStyle name="Normal 2 8 2" xfId="793" xr:uid="{00000000-0005-0000-0000-00000C030000}"/>
    <cellStyle name="Normal 2 8_BURE COMMERCE" xfId="794" xr:uid="{00000000-0005-0000-0000-00000D030000}"/>
    <cellStyle name="Normal 2 9" xfId="795" xr:uid="{00000000-0005-0000-0000-00000E030000}"/>
    <cellStyle name="Normal 2 9 2" xfId="796" xr:uid="{00000000-0005-0000-0000-00000F030000}"/>
    <cellStyle name="Normal 2 9_BURE COMMERCE" xfId="797" xr:uid="{00000000-0005-0000-0000-000010030000}"/>
    <cellStyle name="Normal 2_02 HEP-SERVER_2.faza_sb_za _klimaproing_STABILIZACIJA" xfId="995" xr:uid="{00000000-0005-0000-0000-000011030000}"/>
    <cellStyle name="Normal 20" xfId="110" xr:uid="{00000000-0005-0000-0000-000012030000}"/>
    <cellStyle name="Normal 3" xfId="111" xr:uid="{00000000-0005-0000-0000-000013030000}"/>
    <cellStyle name="Normal 3 10" xfId="798" xr:uid="{00000000-0005-0000-0000-000014030000}"/>
    <cellStyle name="Normal 3 10 2" xfId="799" xr:uid="{00000000-0005-0000-0000-000015030000}"/>
    <cellStyle name="Normal 3 10_BURE COMMERCE" xfId="800" xr:uid="{00000000-0005-0000-0000-000016030000}"/>
    <cellStyle name="Normal 3 11" xfId="801" xr:uid="{00000000-0005-0000-0000-000017030000}"/>
    <cellStyle name="Normal 3 11 2" xfId="802" xr:uid="{00000000-0005-0000-0000-000018030000}"/>
    <cellStyle name="Normal 3 11_BURE COMMERCE" xfId="803" xr:uid="{00000000-0005-0000-0000-000019030000}"/>
    <cellStyle name="Normal 3 12" xfId="804" xr:uid="{00000000-0005-0000-0000-00001A030000}"/>
    <cellStyle name="Normal 3 12 2" xfId="805" xr:uid="{00000000-0005-0000-0000-00001B030000}"/>
    <cellStyle name="Normal 3 12_BURE COMMERCE" xfId="806" xr:uid="{00000000-0005-0000-0000-00001C030000}"/>
    <cellStyle name="Normal 3 13" xfId="807" xr:uid="{00000000-0005-0000-0000-00001D030000}"/>
    <cellStyle name="Normal 3 13 2" xfId="808" xr:uid="{00000000-0005-0000-0000-00001E030000}"/>
    <cellStyle name="Normal 3 13_BURE COMMERCE" xfId="809" xr:uid="{00000000-0005-0000-0000-00001F030000}"/>
    <cellStyle name="Normal 3 14" xfId="810" xr:uid="{00000000-0005-0000-0000-000020030000}"/>
    <cellStyle name="Normal 3 2" xfId="811" xr:uid="{00000000-0005-0000-0000-000021030000}"/>
    <cellStyle name="Normal 3 2 2" xfId="812" xr:uid="{00000000-0005-0000-0000-000022030000}"/>
    <cellStyle name="Normal 3 2_BURE COMMERCE" xfId="813" xr:uid="{00000000-0005-0000-0000-000023030000}"/>
    <cellStyle name="Normal 3 3" xfId="814" xr:uid="{00000000-0005-0000-0000-000024030000}"/>
    <cellStyle name="Normal 3 3 2" xfId="815" xr:uid="{00000000-0005-0000-0000-000025030000}"/>
    <cellStyle name="Normal 3 3_BURE COMMERCE" xfId="816" xr:uid="{00000000-0005-0000-0000-000026030000}"/>
    <cellStyle name="Normal 3 4" xfId="817" xr:uid="{00000000-0005-0000-0000-000027030000}"/>
    <cellStyle name="Normal 3 4 2" xfId="818" xr:uid="{00000000-0005-0000-0000-000028030000}"/>
    <cellStyle name="Normal 3 4_BURE COMMERCE" xfId="819" xr:uid="{00000000-0005-0000-0000-000029030000}"/>
    <cellStyle name="Normal 3 5" xfId="820" xr:uid="{00000000-0005-0000-0000-00002A030000}"/>
    <cellStyle name="Normal 3 5 2" xfId="821" xr:uid="{00000000-0005-0000-0000-00002B030000}"/>
    <cellStyle name="Normal 3 5_BURE COMMERCE" xfId="822" xr:uid="{00000000-0005-0000-0000-00002C030000}"/>
    <cellStyle name="Normal 3 6" xfId="823" xr:uid="{00000000-0005-0000-0000-00002D030000}"/>
    <cellStyle name="Normal 3 6 2" xfId="824" xr:uid="{00000000-0005-0000-0000-00002E030000}"/>
    <cellStyle name="Normal 3 6_BURE COMMERCE" xfId="825" xr:uid="{00000000-0005-0000-0000-00002F030000}"/>
    <cellStyle name="Normal 3 7" xfId="826" xr:uid="{00000000-0005-0000-0000-000030030000}"/>
    <cellStyle name="Normal 3 7 2" xfId="827" xr:uid="{00000000-0005-0000-0000-000031030000}"/>
    <cellStyle name="Normal 3 7_BURE COMMERCE" xfId="828" xr:uid="{00000000-0005-0000-0000-000032030000}"/>
    <cellStyle name="Normal 3 8" xfId="829" xr:uid="{00000000-0005-0000-0000-000033030000}"/>
    <cellStyle name="Normal 3 8 2" xfId="830" xr:uid="{00000000-0005-0000-0000-000034030000}"/>
    <cellStyle name="Normal 3 8_BURE COMMERCE" xfId="831" xr:uid="{00000000-0005-0000-0000-000035030000}"/>
    <cellStyle name="Normal 3 9" xfId="832" xr:uid="{00000000-0005-0000-0000-000036030000}"/>
    <cellStyle name="Normal 3 9 2" xfId="833" xr:uid="{00000000-0005-0000-0000-000037030000}"/>
    <cellStyle name="Normal 3 9 4" xfId="112" xr:uid="{00000000-0005-0000-0000-000038030000}"/>
    <cellStyle name="Normal 3 9_BURE COMMERCE" xfId="834" xr:uid="{00000000-0005-0000-0000-000039030000}"/>
    <cellStyle name="Normal 3_BURE COMMERCE" xfId="835" xr:uid="{00000000-0005-0000-0000-00003A030000}"/>
    <cellStyle name="Normal 4" xfId="31" xr:uid="{00000000-0005-0000-0000-00003B030000}"/>
    <cellStyle name="Normal 4 10" xfId="996" xr:uid="{00000000-0005-0000-0000-00003C030000}"/>
    <cellStyle name="Normal 4 2" xfId="113" xr:uid="{00000000-0005-0000-0000-00003D030000}"/>
    <cellStyle name="Normal 4 9" xfId="114" xr:uid="{00000000-0005-0000-0000-00003E030000}"/>
    <cellStyle name="Normal 4_CENTRALNI SAT" xfId="115" xr:uid="{00000000-0005-0000-0000-00003F030000}"/>
    <cellStyle name="Normal 41" xfId="116" xr:uid="{00000000-0005-0000-0000-000040030000}"/>
    <cellStyle name="Normal 42" xfId="117" xr:uid="{00000000-0005-0000-0000-000041030000}"/>
    <cellStyle name="Normal 42 18" xfId="997" xr:uid="{00000000-0005-0000-0000-000042030000}"/>
    <cellStyle name="Normal 43" xfId="118" xr:uid="{00000000-0005-0000-0000-000043030000}"/>
    <cellStyle name="Normal 44" xfId="119" xr:uid="{00000000-0005-0000-0000-000044030000}"/>
    <cellStyle name="Normal 45" xfId="120" xr:uid="{00000000-0005-0000-0000-000045030000}"/>
    <cellStyle name="Normal 46" xfId="121" xr:uid="{00000000-0005-0000-0000-000046030000}"/>
    <cellStyle name="Normal 47" xfId="122" xr:uid="{00000000-0005-0000-0000-000047030000}"/>
    <cellStyle name="Normal 48" xfId="123" xr:uid="{00000000-0005-0000-0000-000048030000}"/>
    <cellStyle name="Normal 5" xfId="10" xr:uid="{00000000-0005-0000-0000-000049030000}"/>
    <cellStyle name="Normal 5 10" xfId="124" xr:uid="{00000000-0005-0000-0000-00004A030000}"/>
    <cellStyle name="Normal 5 2" xfId="34" xr:uid="{00000000-0005-0000-0000-00004B030000}"/>
    <cellStyle name="Normal 5 2 2" xfId="998" xr:uid="{00000000-0005-0000-0000-00004C030000}"/>
    <cellStyle name="Normal 5 2 3" xfId="999" xr:uid="{00000000-0005-0000-0000-00004D030000}"/>
    <cellStyle name="Normal 5 3" xfId="1000" xr:uid="{00000000-0005-0000-0000-00004E030000}"/>
    <cellStyle name="Normal 5 35" xfId="1001" xr:uid="{00000000-0005-0000-0000-00004F030000}"/>
    <cellStyle name="Normal 5 4" xfId="1002" xr:uid="{00000000-0005-0000-0000-000050030000}"/>
    <cellStyle name="Normal 5 47" xfId="1003" xr:uid="{00000000-0005-0000-0000-000051030000}"/>
    <cellStyle name="Normal 5 58" xfId="1004" xr:uid="{00000000-0005-0000-0000-000052030000}"/>
    <cellStyle name="Normal 5 66" xfId="1005" xr:uid="{00000000-0005-0000-0000-000053030000}"/>
    <cellStyle name="Normal 6" xfId="125" xr:uid="{00000000-0005-0000-0000-000054030000}"/>
    <cellStyle name="Normal 7" xfId="126" xr:uid="{00000000-0005-0000-0000-000055030000}"/>
    <cellStyle name="Normal 8" xfId="127" xr:uid="{00000000-0005-0000-0000-000056030000}"/>
    <cellStyle name="Normal 9" xfId="128" xr:uid="{00000000-0005-0000-0000-000057030000}"/>
    <cellStyle name="Normal moj" xfId="11" xr:uid="{00000000-0005-0000-0000-000058030000}"/>
    <cellStyle name="Normal_KA-DOM" xfId="941" xr:uid="{00000000-0005-0000-0000-00005A030000}"/>
    <cellStyle name="Normal3" xfId="1006" xr:uid="{00000000-0005-0000-0000-00005B030000}"/>
    <cellStyle name="Normale_694JAN2007-versione1-20061204" xfId="836" xr:uid="{00000000-0005-0000-0000-00005C030000}"/>
    <cellStyle name="normální_rabatove_kategorie" xfId="129" xr:uid="{00000000-0005-0000-0000-00005D030000}"/>
    <cellStyle name="Normalno" xfId="0" builtinId="0"/>
    <cellStyle name="Normalno 15" xfId="1007" xr:uid="{00000000-0005-0000-0000-00005E030000}"/>
    <cellStyle name="Normalno 2" xfId="12" xr:uid="{00000000-0005-0000-0000-00005F030000}"/>
    <cellStyle name="Normalno 3" xfId="13" xr:uid="{00000000-0005-0000-0000-000060030000}"/>
    <cellStyle name="Normalno 3 2" xfId="1008" xr:uid="{00000000-0005-0000-0000-000061030000}"/>
    <cellStyle name="Normalno 4" xfId="1009" xr:uid="{00000000-0005-0000-0000-000062030000}"/>
    <cellStyle name="Normalno 4 2" xfId="1010" xr:uid="{00000000-0005-0000-0000-000063030000}"/>
    <cellStyle name="Normalno 5" xfId="1011" xr:uid="{00000000-0005-0000-0000-000064030000}"/>
    <cellStyle name="Normalno 5 2" xfId="1012" xr:uid="{00000000-0005-0000-0000-000065030000}"/>
    <cellStyle name="Normalny_Arkusz1_LATO99" xfId="130" xr:uid="{00000000-0005-0000-0000-000066030000}"/>
    <cellStyle name="Nota" xfId="1013" xr:uid="{00000000-0005-0000-0000-000067030000}"/>
    <cellStyle name="Note 10" xfId="837" xr:uid="{00000000-0005-0000-0000-000068030000}"/>
    <cellStyle name="Note 10 2" xfId="838" xr:uid="{00000000-0005-0000-0000-000069030000}"/>
    <cellStyle name="Note 10_BURE COMMERCE" xfId="839" xr:uid="{00000000-0005-0000-0000-00006A030000}"/>
    <cellStyle name="Note 11" xfId="840" xr:uid="{00000000-0005-0000-0000-00006B030000}"/>
    <cellStyle name="Note 11 2" xfId="841" xr:uid="{00000000-0005-0000-0000-00006C030000}"/>
    <cellStyle name="Note 11_BURE COMMERCE" xfId="842" xr:uid="{00000000-0005-0000-0000-00006D030000}"/>
    <cellStyle name="Note 12" xfId="843" xr:uid="{00000000-0005-0000-0000-00006E030000}"/>
    <cellStyle name="Note 12 2" xfId="844" xr:uid="{00000000-0005-0000-0000-00006F030000}"/>
    <cellStyle name="Note 12_BURE COMMERCE" xfId="845" xr:uid="{00000000-0005-0000-0000-000070030000}"/>
    <cellStyle name="Note 13" xfId="846" xr:uid="{00000000-0005-0000-0000-000071030000}"/>
    <cellStyle name="Note 13 2" xfId="847" xr:uid="{00000000-0005-0000-0000-000072030000}"/>
    <cellStyle name="Note 13_BURE COMMERCE" xfId="848" xr:uid="{00000000-0005-0000-0000-000073030000}"/>
    <cellStyle name="Note 14" xfId="849" xr:uid="{00000000-0005-0000-0000-000074030000}"/>
    <cellStyle name="Note 14 2" xfId="850" xr:uid="{00000000-0005-0000-0000-000075030000}"/>
    <cellStyle name="Note 14_BURE COMMERCE" xfId="851" xr:uid="{00000000-0005-0000-0000-000076030000}"/>
    <cellStyle name="Note 2" xfId="852" xr:uid="{00000000-0005-0000-0000-000077030000}"/>
    <cellStyle name="Note 2 2" xfId="853" xr:uid="{00000000-0005-0000-0000-000078030000}"/>
    <cellStyle name="Note 2_BURE COMMERCE" xfId="854" xr:uid="{00000000-0005-0000-0000-000079030000}"/>
    <cellStyle name="Note 3" xfId="855" xr:uid="{00000000-0005-0000-0000-00007A030000}"/>
    <cellStyle name="Note 3 2" xfId="856" xr:uid="{00000000-0005-0000-0000-00007B030000}"/>
    <cellStyle name="Note 3_BURE COMMERCE" xfId="857" xr:uid="{00000000-0005-0000-0000-00007C030000}"/>
    <cellStyle name="Note 4" xfId="858" xr:uid="{00000000-0005-0000-0000-00007D030000}"/>
    <cellStyle name="Note 4 2" xfId="859" xr:uid="{00000000-0005-0000-0000-00007E030000}"/>
    <cellStyle name="Note 4_BURE COMMERCE" xfId="860" xr:uid="{00000000-0005-0000-0000-00007F030000}"/>
    <cellStyle name="Note 5" xfId="861" xr:uid="{00000000-0005-0000-0000-000080030000}"/>
    <cellStyle name="Note 5 2" xfId="862" xr:uid="{00000000-0005-0000-0000-000081030000}"/>
    <cellStyle name="Note 5_BURE COMMERCE" xfId="863" xr:uid="{00000000-0005-0000-0000-000082030000}"/>
    <cellStyle name="Note 6" xfId="864" xr:uid="{00000000-0005-0000-0000-000083030000}"/>
    <cellStyle name="Note 6 2" xfId="865" xr:uid="{00000000-0005-0000-0000-000084030000}"/>
    <cellStyle name="Note 6_BURE COMMERCE" xfId="866" xr:uid="{00000000-0005-0000-0000-000085030000}"/>
    <cellStyle name="Note 7" xfId="867" xr:uid="{00000000-0005-0000-0000-000086030000}"/>
    <cellStyle name="Note 7 2" xfId="868" xr:uid="{00000000-0005-0000-0000-000087030000}"/>
    <cellStyle name="Note 7_BURE COMMERCE" xfId="869" xr:uid="{00000000-0005-0000-0000-000088030000}"/>
    <cellStyle name="Note 8" xfId="870" xr:uid="{00000000-0005-0000-0000-000089030000}"/>
    <cellStyle name="Note 8 2" xfId="871" xr:uid="{00000000-0005-0000-0000-00008A030000}"/>
    <cellStyle name="Note 8_BURE COMMERCE" xfId="872" xr:uid="{00000000-0005-0000-0000-00008B030000}"/>
    <cellStyle name="Note 9" xfId="873" xr:uid="{00000000-0005-0000-0000-00008C030000}"/>
    <cellStyle name="Note 9 2" xfId="874" xr:uid="{00000000-0005-0000-0000-00008D030000}"/>
    <cellStyle name="Note 9_BURE COMMERCE" xfId="875" xr:uid="{00000000-0005-0000-0000-00008E030000}"/>
    <cellStyle name="Obično 10" xfId="876" xr:uid="{00000000-0005-0000-0000-000090030000}"/>
    <cellStyle name="Obično 11" xfId="877" xr:uid="{00000000-0005-0000-0000-000091030000}"/>
    <cellStyle name="Obično 12" xfId="878" xr:uid="{00000000-0005-0000-0000-000092030000}"/>
    <cellStyle name="Obično 13" xfId="879" xr:uid="{00000000-0005-0000-0000-000093030000}"/>
    <cellStyle name="Obično 14" xfId="880" xr:uid="{00000000-0005-0000-0000-000094030000}"/>
    <cellStyle name="Obično 15" xfId="881" xr:uid="{00000000-0005-0000-0000-000095030000}"/>
    <cellStyle name="Obično 16" xfId="938" xr:uid="{00000000-0005-0000-0000-000096030000}"/>
    <cellStyle name="Obično 16 2" xfId="1028" xr:uid="{00000000-0005-0000-0000-000097030000}"/>
    <cellStyle name="Obično 17" xfId="14" xr:uid="{00000000-0005-0000-0000-000098030000}"/>
    <cellStyle name="Obično 2" xfId="1" xr:uid="{00000000-0005-0000-0000-000099030000}"/>
    <cellStyle name="Obično 2 2" xfId="882" xr:uid="{00000000-0005-0000-0000-00009A030000}"/>
    <cellStyle name="Obično 28" xfId="15" xr:uid="{00000000-0005-0000-0000-00009B030000}"/>
    <cellStyle name="Obično 3" xfId="16" xr:uid="{00000000-0005-0000-0000-00009C030000}"/>
    <cellStyle name="Obično 3 2" xfId="883" xr:uid="{00000000-0005-0000-0000-00009D030000}"/>
    <cellStyle name="Obično 32" xfId="17" xr:uid="{00000000-0005-0000-0000-00009E030000}"/>
    <cellStyle name="Obično 35" xfId="18" xr:uid="{00000000-0005-0000-0000-00009F030000}"/>
    <cellStyle name="Obično 38" xfId="19" xr:uid="{00000000-0005-0000-0000-0000A0030000}"/>
    <cellStyle name="Obično 39" xfId="20" xr:uid="{00000000-0005-0000-0000-0000A1030000}"/>
    <cellStyle name="Obično 4" xfId="29" xr:uid="{00000000-0005-0000-0000-0000A2030000}"/>
    <cellStyle name="Obično 4 2" xfId="150" xr:uid="{00000000-0005-0000-0000-0000A3030000}"/>
    <cellStyle name="Obično 4 3" xfId="884" xr:uid="{00000000-0005-0000-0000-0000A4030000}"/>
    <cellStyle name="Obično 5" xfId="30" xr:uid="{00000000-0005-0000-0000-0000A5030000}"/>
    <cellStyle name="Obično 5 2" xfId="149" xr:uid="{00000000-0005-0000-0000-0000A6030000}"/>
    <cellStyle name="Obično 5 3" xfId="885" xr:uid="{00000000-0005-0000-0000-0000A7030000}"/>
    <cellStyle name="Obično 6" xfId="21" xr:uid="{00000000-0005-0000-0000-0000A8030000}"/>
    <cellStyle name="Obično 6 2" xfId="886" xr:uid="{00000000-0005-0000-0000-0000A9030000}"/>
    <cellStyle name="Obično 7" xfId="887" xr:uid="{00000000-0005-0000-0000-0000AA030000}"/>
    <cellStyle name="Obično 8" xfId="888" xr:uid="{00000000-0005-0000-0000-0000AB030000}"/>
    <cellStyle name="Obično 9" xfId="889" xr:uid="{00000000-0005-0000-0000-0000AC030000}"/>
    <cellStyle name="Obično_Sheet2" xfId="939" xr:uid="{00000000-0005-0000-0000-0000AD030000}"/>
    <cellStyle name="Obično_ZD 1- ZD 2. - OSNOVNI TROŠK." xfId="1027" xr:uid="{00000000-0005-0000-0000-0000AE030000}"/>
    <cellStyle name="Odwiedzone hiperłącze_Cennik_A" xfId="131" xr:uid="{00000000-0005-0000-0000-0000AF030000}"/>
    <cellStyle name="opis" xfId="22" xr:uid="{00000000-0005-0000-0000-0000B0030000}"/>
    <cellStyle name="Output 10" xfId="890" xr:uid="{00000000-0005-0000-0000-0000B1030000}"/>
    <cellStyle name="Output 11" xfId="891" xr:uid="{00000000-0005-0000-0000-0000B2030000}"/>
    <cellStyle name="Output 12" xfId="892" xr:uid="{00000000-0005-0000-0000-0000B3030000}"/>
    <cellStyle name="Output 13" xfId="893" xr:uid="{00000000-0005-0000-0000-0000B4030000}"/>
    <cellStyle name="Output 14" xfId="894" xr:uid="{00000000-0005-0000-0000-0000B5030000}"/>
    <cellStyle name="Output 2" xfId="895" xr:uid="{00000000-0005-0000-0000-0000B6030000}"/>
    <cellStyle name="Output 3" xfId="896" xr:uid="{00000000-0005-0000-0000-0000B7030000}"/>
    <cellStyle name="Output 4" xfId="897" xr:uid="{00000000-0005-0000-0000-0000B8030000}"/>
    <cellStyle name="Output 5" xfId="898" xr:uid="{00000000-0005-0000-0000-0000B9030000}"/>
    <cellStyle name="Output 6" xfId="899" xr:uid="{00000000-0005-0000-0000-0000BA030000}"/>
    <cellStyle name="Output 7" xfId="900" xr:uid="{00000000-0005-0000-0000-0000BB030000}"/>
    <cellStyle name="Output 8" xfId="901" xr:uid="{00000000-0005-0000-0000-0000BC030000}"/>
    <cellStyle name="Output 9" xfId="902" xr:uid="{00000000-0005-0000-0000-0000BD030000}"/>
    <cellStyle name="Percent 2" xfId="23" xr:uid="{00000000-0005-0000-0000-0000BE030000}"/>
    <cellStyle name="Percent 2 2" xfId="24" xr:uid="{00000000-0005-0000-0000-0000BF030000}"/>
    <cellStyle name="PODNASLOV" xfId="903" xr:uid="{00000000-0005-0000-0000-0000C0030000}"/>
    <cellStyle name="prostor" xfId="25" xr:uid="{00000000-0005-0000-0000-0000C1030000}"/>
    <cellStyle name="SADRŽAJ" xfId="904" xr:uid="{00000000-0005-0000-0000-0000C2030000}"/>
    <cellStyle name="Satisfaisant" xfId="132" xr:uid="{00000000-0005-0000-0000-0000C3030000}"/>
    <cellStyle name="Sortie" xfId="133" xr:uid="{00000000-0005-0000-0000-0000C4030000}"/>
    <cellStyle name="st" xfId="146" xr:uid="{00000000-0005-0000-0000-0000C5030000}"/>
    <cellStyle name="Standard" xfId="134" xr:uid="{00000000-0005-0000-0000-0000C6030000}"/>
    <cellStyle name="Standard 2" xfId="26" xr:uid="{00000000-0005-0000-0000-0000C7030000}"/>
    <cellStyle name="Standard_Tabelle1" xfId="1014" xr:uid="{00000000-0005-0000-0000-0000C8030000}"/>
    <cellStyle name="Stil 1" xfId="35" xr:uid="{00000000-0005-0000-0000-0000C9030000}"/>
    <cellStyle name="Style 1" xfId="27" xr:uid="{00000000-0005-0000-0000-0000CA030000}"/>
    <cellStyle name="Style 1 2" xfId="28" xr:uid="{00000000-0005-0000-0000-0000CB030000}"/>
    <cellStyle name="Style 1 2 2" xfId="135" xr:uid="{00000000-0005-0000-0000-0000CC030000}"/>
    <cellStyle name="Style 1 3" xfId="33" xr:uid="{00000000-0005-0000-0000-0000CD030000}"/>
    <cellStyle name="TableStyleLight1" xfId="948" xr:uid="{00000000-0005-0000-0000-0000CE030000}"/>
    <cellStyle name="tekst" xfId="905" xr:uid="{00000000-0005-0000-0000-0000CF030000}"/>
    <cellStyle name="Testo avviso" xfId="1015" xr:uid="{00000000-0005-0000-0000-0000D0030000}"/>
    <cellStyle name="Testo descrittivo" xfId="1016" xr:uid="{00000000-0005-0000-0000-0000D1030000}"/>
    <cellStyle name="Texte explicatif" xfId="136" xr:uid="{00000000-0005-0000-0000-0000D2030000}"/>
    <cellStyle name="Titolo" xfId="1017" xr:uid="{00000000-0005-0000-0000-0000D3030000}"/>
    <cellStyle name="Titolo 1" xfId="1018" xr:uid="{00000000-0005-0000-0000-0000D4030000}"/>
    <cellStyle name="Titolo 2" xfId="1019" xr:uid="{00000000-0005-0000-0000-0000D5030000}"/>
    <cellStyle name="Titolo 3" xfId="1020" xr:uid="{00000000-0005-0000-0000-0000D6030000}"/>
    <cellStyle name="Titolo 4" xfId="1021" xr:uid="{00000000-0005-0000-0000-0000D7030000}"/>
    <cellStyle name="Titre" xfId="137" xr:uid="{00000000-0005-0000-0000-0000D8030000}"/>
    <cellStyle name="Titre 1" xfId="138" xr:uid="{00000000-0005-0000-0000-0000D9030000}"/>
    <cellStyle name="Titre 2" xfId="139" xr:uid="{00000000-0005-0000-0000-0000DA030000}"/>
    <cellStyle name="Titre 3" xfId="140" xr:uid="{00000000-0005-0000-0000-0000DB030000}"/>
    <cellStyle name="Titre 4" xfId="141" xr:uid="{00000000-0005-0000-0000-0000DC030000}"/>
    <cellStyle name="Total" xfId="906" xr:uid="{00000000-0005-0000-0000-0000DD030000}"/>
    <cellStyle name="Total 10" xfId="907" xr:uid="{00000000-0005-0000-0000-0000DE030000}"/>
    <cellStyle name="Total 11" xfId="908" xr:uid="{00000000-0005-0000-0000-0000DF030000}"/>
    <cellStyle name="Total 12" xfId="909" xr:uid="{00000000-0005-0000-0000-0000E0030000}"/>
    <cellStyle name="Total 13" xfId="910" xr:uid="{00000000-0005-0000-0000-0000E1030000}"/>
    <cellStyle name="Total 14" xfId="911" xr:uid="{00000000-0005-0000-0000-0000E2030000}"/>
    <cellStyle name="Total 2" xfId="142" xr:uid="{00000000-0005-0000-0000-0000E3030000}"/>
    <cellStyle name="Total 2 2" xfId="912" xr:uid="{00000000-0005-0000-0000-0000E4030000}"/>
    <cellStyle name="Total 3" xfId="913" xr:uid="{00000000-0005-0000-0000-0000E5030000}"/>
    <cellStyle name="Total 4" xfId="914" xr:uid="{00000000-0005-0000-0000-0000E6030000}"/>
    <cellStyle name="Total 5" xfId="915" xr:uid="{00000000-0005-0000-0000-0000E7030000}"/>
    <cellStyle name="Total 6" xfId="916" xr:uid="{00000000-0005-0000-0000-0000E8030000}"/>
    <cellStyle name="Total 7" xfId="917" xr:uid="{00000000-0005-0000-0000-0000E9030000}"/>
    <cellStyle name="Total 8" xfId="918" xr:uid="{00000000-0005-0000-0000-0000EA030000}"/>
    <cellStyle name="Total 9" xfId="919" xr:uid="{00000000-0005-0000-0000-0000EB030000}"/>
    <cellStyle name="Total_BURE COMMERCE" xfId="920" xr:uid="{00000000-0005-0000-0000-0000EC030000}"/>
    <cellStyle name="Totale" xfId="1022" xr:uid="{00000000-0005-0000-0000-0000ED030000}"/>
    <cellStyle name="TRO©KOVNIK" xfId="921" xr:uid="{00000000-0005-0000-0000-0000EE030000}"/>
    <cellStyle name="UKUPNO" xfId="922" xr:uid="{00000000-0005-0000-0000-0000EF030000}"/>
    <cellStyle name="Valore non valido" xfId="1023" xr:uid="{00000000-0005-0000-0000-0000F0030000}"/>
    <cellStyle name="Valore valido" xfId="1024" xr:uid="{00000000-0005-0000-0000-0000F1030000}"/>
    <cellStyle name="Valuta 2" xfId="1025" xr:uid="{00000000-0005-0000-0000-0000F2030000}"/>
    <cellStyle name="Vérification" xfId="143" xr:uid="{00000000-0005-0000-0000-0000F3030000}"/>
    <cellStyle name="Walutowy [0]_Cennik_A" xfId="144" xr:uid="{00000000-0005-0000-0000-0000F4030000}"/>
    <cellStyle name="Walutowy_Cennik_A" xfId="145" xr:uid="{00000000-0005-0000-0000-0000F5030000}"/>
    <cellStyle name="Warning Text 10" xfId="923" xr:uid="{00000000-0005-0000-0000-0000F6030000}"/>
    <cellStyle name="Warning Text 11" xfId="924" xr:uid="{00000000-0005-0000-0000-0000F7030000}"/>
    <cellStyle name="Warning Text 12" xfId="925" xr:uid="{00000000-0005-0000-0000-0000F8030000}"/>
    <cellStyle name="Warning Text 13" xfId="926" xr:uid="{00000000-0005-0000-0000-0000F9030000}"/>
    <cellStyle name="Warning Text 14" xfId="927" xr:uid="{00000000-0005-0000-0000-0000FA030000}"/>
    <cellStyle name="Warning Text 2" xfId="928" xr:uid="{00000000-0005-0000-0000-0000FB030000}"/>
    <cellStyle name="Warning Text 3" xfId="929" xr:uid="{00000000-0005-0000-0000-0000FC030000}"/>
    <cellStyle name="Warning Text 4" xfId="930" xr:uid="{00000000-0005-0000-0000-0000FD030000}"/>
    <cellStyle name="Warning Text 5" xfId="931" xr:uid="{00000000-0005-0000-0000-0000FE030000}"/>
    <cellStyle name="Warning Text 6" xfId="932" xr:uid="{00000000-0005-0000-0000-0000FF030000}"/>
    <cellStyle name="Warning Text 7" xfId="933" xr:uid="{00000000-0005-0000-0000-000000040000}"/>
    <cellStyle name="Warning Text 8" xfId="934" xr:uid="{00000000-0005-0000-0000-000001040000}"/>
    <cellStyle name="Warning Text 9" xfId="935" xr:uid="{00000000-0005-0000-0000-000002040000}"/>
    <cellStyle name="Zarez" xfId="1026" builtinId="3"/>
    <cellStyle name="Zarez 2" xfId="936" xr:uid="{00000000-0005-0000-0000-000004040000}"/>
    <cellStyle name="Zarez 3" xfId="937" xr:uid="{00000000-0005-0000-0000-00000504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22</xdr:row>
      <xdr:rowOff>0</xdr:rowOff>
    </xdr:from>
    <xdr:ext cx="6819900" cy="438150"/>
    <xdr:sp macro="" textlink="">
      <xdr:nvSpPr>
        <xdr:cNvPr id="2" name="Pravokutnik 1">
          <a:extLst>
            <a:ext uri="{FF2B5EF4-FFF2-40B4-BE49-F238E27FC236}">
              <a16:creationId xmlns:a16="http://schemas.microsoft.com/office/drawing/2014/main" id="{00000000-0008-0000-0000-000002000000}"/>
            </a:ext>
          </a:extLst>
        </xdr:cNvPr>
        <xdr:cNvSpPr/>
      </xdr:nvSpPr>
      <xdr:spPr>
        <a:xfrm>
          <a:off x="0" y="5886450"/>
          <a:ext cx="6819900" cy="438150"/>
        </a:xfrm>
        <a:prstGeom prst="rect">
          <a:avLst/>
        </a:prstGeom>
        <a:noFill/>
      </xdr:spPr>
      <xdr:txBody>
        <a:bodyPr wrap="square" lIns="91440" tIns="45720" rIns="91440" bIns="45720">
          <a:noAutofit/>
        </a:bodyPr>
        <a:lstStyle/>
        <a:p>
          <a:pPr algn="ctr"/>
          <a:endParaRPr lang="hr-HR" sz="2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latin typeface="Arial" pitchFamily="34" charset="0"/>
            <a:cs typeface="Arial" pitchFamily="34" charset="0"/>
          </a:endParaRPr>
        </a:p>
      </xdr:txBody>
    </xdr:sp>
    <xdr:clientData/>
  </xdr:oneCellAnchor>
  <xdr:oneCellAnchor>
    <xdr:from>
      <xdr:col>0</xdr:col>
      <xdr:colOff>0</xdr:colOff>
      <xdr:row>21</xdr:row>
      <xdr:rowOff>171450</xdr:rowOff>
    </xdr:from>
    <xdr:ext cx="6819900" cy="468013"/>
    <xdr:sp macro="" textlink="">
      <xdr:nvSpPr>
        <xdr:cNvPr id="3" name="Pravokutnik 2">
          <a:extLst>
            <a:ext uri="{FF2B5EF4-FFF2-40B4-BE49-F238E27FC236}">
              <a16:creationId xmlns:a16="http://schemas.microsoft.com/office/drawing/2014/main" id="{00000000-0008-0000-0000-000003000000}"/>
            </a:ext>
          </a:extLst>
        </xdr:cNvPr>
        <xdr:cNvSpPr/>
      </xdr:nvSpPr>
      <xdr:spPr>
        <a:xfrm>
          <a:off x="0" y="5867400"/>
          <a:ext cx="6819900" cy="468013"/>
        </a:xfrm>
        <a:prstGeom prst="rect">
          <a:avLst/>
        </a:prstGeom>
        <a:noFill/>
        <a:scene3d>
          <a:camera prst="orthographicFront"/>
          <a:lightRig rig="threePt" dir="t"/>
        </a:scene3d>
        <a:sp3d extrusionH="76200"/>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a:r>
            <a:rPr lang="hr-HR" sz="2400" b="1" cap="none" spc="0">
              <a:ln w="11430"/>
              <a:solidFill>
                <a:schemeClr val="bg1">
                  <a:lumMod val="50000"/>
                </a:schemeClr>
              </a:solidFill>
              <a:effectLst>
                <a:outerShdw blurRad="60007" dist="310007" dir="7680000" sy="30000" kx="1300200" algn="ctr" rotWithShape="0">
                  <a:prstClr val="black">
                    <a:alpha val="32000"/>
                  </a:prstClr>
                </a:outerShdw>
              </a:effectLst>
              <a:latin typeface="Arial" pitchFamily="34" charset="0"/>
              <a:cs typeface="Arial" pitchFamily="34" charset="0"/>
            </a:rPr>
            <a:t>T R O Š K O V N I K</a:t>
          </a:r>
          <a:endParaRPr lang="hr-HR" sz="2400" b="1" cap="none" spc="0">
            <a:ln w="11430"/>
            <a:solidFill>
              <a:schemeClr val="bg1">
                <a:lumMod val="50000"/>
              </a:schemeClr>
            </a:solidFill>
            <a:effectLst>
              <a:outerShdw blurRad="60007" dist="310007" dir="7680000" sy="30000" kx="1300200" algn="ctr" rotWithShape="0">
                <a:prstClr val="black">
                  <a:alpha val="32000"/>
                </a:prstClr>
              </a:outerShdw>
            </a:effectLst>
          </a:endParaRPr>
        </a:p>
      </xdr:txBody>
    </xdr:sp>
    <xdr:clientData/>
  </xdr:oneCellAnchor>
  <xdr:twoCellAnchor editAs="oneCell">
    <xdr:from>
      <xdr:col>0</xdr:col>
      <xdr:colOff>180975</xdr:colOff>
      <xdr:row>0</xdr:row>
      <xdr:rowOff>114299</xdr:rowOff>
    </xdr:from>
    <xdr:to>
      <xdr:col>1</xdr:col>
      <xdr:colOff>3029383</xdr:colOff>
      <xdr:row>2</xdr:row>
      <xdr:rowOff>133350</xdr:rowOff>
    </xdr:to>
    <xdr:pic>
      <xdr:nvPicPr>
        <xdr:cNvPr id="4" name="Slika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114299"/>
          <a:ext cx="3296083" cy="47625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114299</xdr:rowOff>
    </xdr:from>
    <xdr:to>
      <xdr:col>1</xdr:col>
      <xdr:colOff>3029383</xdr:colOff>
      <xdr:row>2</xdr:row>
      <xdr:rowOff>114300</xdr:rowOff>
    </xdr:to>
    <xdr:pic>
      <xdr:nvPicPr>
        <xdr:cNvPr id="3" name="Slika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114299"/>
          <a:ext cx="3296083" cy="45720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52</xdr:row>
      <xdr:rowOff>114300</xdr:rowOff>
    </xdr:from>
    <xdr:to>
      <xdr:col>1</xdr:col>
      <xdr:colOff>3028977</xdr:colOff>
      <xdr:row>54</xdr:row>
      <xdr:rowOff>95250</xdr:rowOff>
    </xdr:to>
    <xdr:pic>
      <xdr:nvPicPr>
        <xdr:cNvPr id="2" name="Slika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11782425"/>
          <a:ext cx="3295677" cy="438150"/>
        </a:xfrm>
        <a:prstGeom prst="rect">
          <a:avLst/>
        </a:prstGeom>
        <a:noFill/>
        <a:ln w="9525">
          <a:noFill/>
          <a:miter lim="800000"/>
          <a:headEnd/>
          <a:tailEnd/>
        </a:ln>
      </xdr:spPr>
    </xdr:pic>
    <xdr:clientData/>
  </xdr:twoCellAnchor>
  <xdr:oneCellAnchor>
    <xdr:from>
      <xdr:col>2</xdr:col>
      <xdr:colOff>405371</xdr:colOff>
      <xdr:row>447</xdr:row>
      <xdr:rowOff>0</xdr:rowOff>
    </xdr:from>
    <xdr:ext cx="184731" cy="264560"/>
    <xdr:sp macro="" textlink="">
      <xdr:nvSpPr>
        <xdr:cNvPr id="3" name="TextBox 284">
          <a:extLst>
            <a:ext uri="{FF2B5EF4-FFF2-40B4-BE49-F238E27FC236}">
              <a16:creationId xmlns:a16="http://schemas.microsoft.com/office/drawing/2014/main" id="{00000000-0008-0000-0200-000003000000}"/>
            </a:ext>
          </a:extLst>
        </xdr:cNvPr>
        <xdr:cNvSpPr txBox="1"/>
      </xdr:nvSpPr>
      <xdr:spPr>
        <a:xfrm>
          <a:off x="4101071" y="176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447</xdr:row>
      <xdr:rowOff>0</xdr:rowOff>
    </xdr:from>
    <xdr:ext cx="184731" cy="264560"/>
    <xdr:sp macro="" textlink="">
      <xdr:nvSpPr>
        <xdr:cNvPr id="4" name="TextBox 285">
          <a:extLst>
            <a:ext uri="{FF2B5EF4-FFF2-40B4-BE49-F238E27FC236}">
              <a16:creationId xmlns:a16="http://schemas.microsoft.com/office/drawing/2014/main" id="{00000000-0008-0000-0200-000004000000}"/>
            </a:ext>
          </a:extLst>
        </xdr:cNvPr>
        <xdr:cNvSpPr txBox="1"/>
      </xdr:nvSpPr>
      <xdr:spPr>
        <a:xfrm>
          <a:off x="4101071" y="176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447</xdr:row>
      <xdr:rowOff>0</xdr:rowOff>
    </xdr:from>
    <xdr:ext cx="184731" cy="264560"/>
    <xdr:sp macro="" textlink="">
      <xdr:nvSpPr>
        <xdr:cNvPr id="5" name="TextBox 286">
          <a:extLst>
            <a:ext uri="{FF2B5EF4-FFF2-40B4-BE49-F238E27FC236}">
              <a16:creationId xmlns:a16="http://schemas.microsoft.com/office/drawing/2014/main" id="{00000000-0008-0000-0200-000005000000}"/>
            </a:ext>
          </a:extLst>
        </xdr:cNvPr>
        <xdr:cNvSpPr txBox="1"/>
      </xdr:nvSpPr>
      <xdr:spPr>
        <a:xfrm>
          <a:off x="5099685" y="176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3</xdr:col>
      <xdr:colOff>114217</xdr:colOff>
      <xdr:row>447</xdr:row>
      <xdr:rowOff>0</xdr:rowOff>
    </xdr:from>
    <xdr:ext cx="184731" cy="264560"/>
    <xdr:sp macro="" textlink="">
      <xdr:nvSpPr>
        <xdr:cNvPr id="6" name="TextBox 2">
          <a:extLst>
            <a:ext uri="{FF2B5EF4-FFF2-40B4-BE49-F238E27FC236}">
              <a16:creationId xmlns:a16="http://schemas.microsoft.com/office/drawing/2014/main" id="{00000000-0008-0000-0200-000006000000}"/>
            </a:ext>
          </a:extLst>
        </xdr:cNvPr>
        <xdr:cNvSpPr txBox="1"/>
      </xdr:nvSpPr>
      <xdr:spPr>
        <a:xfrm>
          <a:off x="4324267" y="176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447</xdr:row>
      <xdr:rowOff>0</xdr:rowOff>
    </xdr:from>
    <xdr:ext cx="184731" cy="264560"/>
    <xdr:sp macro="" textlink="">
      <xdr:nvSpPr>
        <xdr:cNvPr id="7" name="TextBox 288">
          <a:extLst>
            <a:ext uri="{FF2B5EF4-FFF2-40B4-BE49-F238E27FC236}">
              <a16:creationId xmlns:a16="http://schemas.microsoft.com/office/drawing/2014/main" id="{00000000-0008-0000-0200-000007000000}"/>
            </a:ext>
          </a:extLst>
        </xdr:cNvPr>
        <xdr:cNvSpPr txBox="1"/>
      </xdr:nvSpPr>
      <xdr:spPr>
        <a:xfrm>
          <a:off x="4101071" y="176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447</xdr:row>
      <xdr:rowOff>0</xdr:rowOff>
    </xdr:from>
    <xdr:ext cx="184731" cy="264560"/>
    <xdr:sp macro="" textlink="">
      <xdr:nvSpPr>
        <xdr:cNvPr id="8" name="TextBox 289">
          <a:extLst>
            <a:ext uri="{FF2B5EF4-FFF2-40B4-BE49-F238E27FC236}">
              <a16:creationId xmlns:a16="http://schemas.microsoft.com/office/drawing/2014/main" id="{00000000-0008-0000-0200-000008000000}"/>
            </a:ext>
          </a:extLst>
        </xdr:cNvPr>
        <xdr:cNvSpPr txBox="1"/>
      </xdr:nvSpPr>
      <xdr:spPr>
        <a:xfrm>
          <a:off x="4101071" y="176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447</xdr:row>
      <xdr:rowOff>0</xdr:rowOff>
    </xdr:from>
    <xdr:ext cx="184731" cy="264560"/>
    <xdr:sp macro="" textlink="">
      <xdr:nvSpPr>
        <xdr:cNvPr id="9" name="TextBox 290">
          <a:extLst>
            <a:ext uri="{FF2B5EF4-FFF2-40B4-BE49-F238E27FC236}">
              <a16:creationId xmlns:a16="http://schemas.microsoft.com/office/drawing/2014/main" id="{00000000-0008-0000-0200-000009000000}"/>
            </a:ext>
          </a:extLst>
        </xdr:cNvPr>
        <xdr:cNvSpPr txBox="1"/>
      </xdr:nvSpPr>
      <xdr:spPr>
        <a:xfrm>
          <a:off x="4101071" y="176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447</xdr:row>
      <xdr:rowOff>0</xdr:rowOff>
    </xdr:from>
    <xdr:ext cx="184731" cy="264560"/>
    <xdr:sp macro="" textlink="">
      <xdr:nvSpPr>
        <xdr:cNvPr id="10" name="TextBox 291">
          <a:extLst>
            <a:ext uri="{FF2B5EF4-FFF2-40B4-BE49-F238E27FC236}">
              <a16:creationId xmlns:a16="http://schemas.microsoft.com/office/drawing/2014/main" id="{00000000-0008-0000-0200-00000A000000}"/>
            </a:ext>
          </a:extLst>
        </xdr:cNvPr>
        <xdr:cNvSpPr txBox="1"/>
      </xdr:nvSpPr>
      <xdr:spPr>
        <a:xfrm>
          <a:off x="4101071" y="176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447</xdr:row>
      <xdr:rowOff>0</xdr:rowOff>
    </xdr:from>
    <xdr:ext cx="184731" cy="264560"/>
    <xdr:sp macro="" textlink="">
      <xdr:nvSpPr>
        <xdr:cNvPr id="11" name="TextBox 292">
          <a:extLst>
            <a:ext uri="{FF2B5EF4-FFF2-40B4-BE49-F238E27FC236}">
              <a16:creationId xmlns:a16="http://schemas.microsoft.com/office/drawing/2014/main" id="{00000000-0008-0000-0200-00000B000000}"/>
            </a:ext>
          </a:extLst>
        </xdr:cNvPr>
        <xdr:cNvSpPr txBox="1"/>
      </xdr:nvSpPr>
      <xdr:spPr>
        <a:xfrm>
          <a:off x="5099685" y="176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twoCellAnchor editAs="oneCell">
    <xdr:from>
      <xdr:col>0</xdr:col>
      <xdr:colOff>180975</xdr:colOff>
      <xdr:row>0</xdr:row>
      <xdr:rowOff>123825</xdr:rowOff>
    </xdr:from>
    <xdr:to>
      <xdr:col>1</xdr:col>
      <xdr:colOff>3028977</xdr:colOff>
      <xdr:row>2</xdr:row>
      <xdr:rowOff>104775</xdr:rowOff>
    </xdr:to>
    <xdr:pic>
      <xdr:nvPicPr>
        <xdr:cNvPr id="12" name="Slika 2">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123825"/>
          <a:ext cx="3295677" cy="438150"/>
        </a:xfrm>
        <a:prstGeom prst="rect">
          <a:avLst/>
        </a:prstGeom>
        <a:noFill/>
        <a:ln w="9525">
          <a:noFill/>
          <a:miter lim="800000"/>
          <a:headEnd/>
          <a:tailEnd/>
        </a:ln>
      </xdr:spPr>
    </xdr:pic>
    <xdr:clientData/>
  </xdr:twoCellAnchor>
  <xdr:oneCellAnchor>
    <xdr:from>
      <xdr:col>2</xdr:col>
      <xdr:colOff>405371</xdr:colOff>
      <xdr:row>59</xdr:row>
      <xdr:rowOff>0</xdr:rowOff>
    </xdr:from>
    <xdr:ext cx="184731" cy="264560"/>
    <xdr:sp macro="" textlink="">
      <xdr:nvSpPr>
        <xdr:cNvPr id="13" name="TextBox 284">
          <a:extLst>
            <a:ext uri="{FF2B5EF4-FFF2-40B4-BE49-F238E27FC236}">
              <a16:creationId xmlns:a16="http://schemas.microsoft.com/office/drawing/2014/main" id="{00000000-0008-0000-0200-00000D000000}"/>
            </a:ext>
          </a:extLst>
        </xdr:cNvPr>
        <xdr:cNvSpPr txBox="1"/>
      </xdr:nvSpPr>
      <xdr:spPr>
        <a:xfrm>
          <a:off x="4101071" y="1321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59</xdr:row>
      <xdr:rowOff>0</xdr:rowOff>
    </xdr:from>
    <xdr:ext cx="184731" cy="264560"/>
    <xdr:sp macro="" textlink="">
      <xdr:nvSpPr>
        <xdr:cNvPr id="14" name="TextBox 285">
          <a:extLst>
            <a:ext uri="{FF2B5EF4-FFF2-40B4-BE49-F238E27FC236}">
              <a16:creationId xmlns:a16="http://schemas.microsoft.com/office/drawing/2014/main" id="{00000000-0008-0000-0200-00000E000000}"/>
            </a:ext>
          </a:extLst>
        </xdr:cNvPr>
        <xdr:cNvSpPr txBox="1"/>
      </xdr:nvSpPr>
      <xdr:spPr>
        <a:xfrm>
          <a:off x="4101071" y="1321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59</xdr:row>
      <xdr:rowOff>0</xdr:rowOff>
    </xdr:from>
    <xdr:ext cx="184731" cy="264560"/>
    <xdr:sp macro="" textlink="">
      <xdr:nvSpPr>
        <xdr:cNvPr id="15" name="TextBox 286">
          <a:extLst>
            <a:ext uri="{FF2B5EF4-FFF2-40B4-BE49-F238E27FC236}">
              <a16:creationId xmlns:a16="http://schemas.microsoft.com/office/drawing/2014/main" id="{00000000-0008-0000-0200-00000F000000}"/>
            </a:ext>
          </a:extLst>
        </xdr:cNvPr>
        <xdr:cNvSpPr txBox="1"/>
      </xdr:nvSpPr>
      <xdr:spPr>
        <a:xfrm>
          <a:off x="5099685" y="1321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3</xdr:col>
      <xdr:colOff>114217</xdr:colOff>
      <xdr:row>59</xdr:row>
      <xdr:rowOff>0</xdr:rowOff>
    </xdr:from>
    <xdr:ext cx="184731" cy="264560"/>
    <xdr:sp macro="" textlink="">
      <xdr:nvSpPr>
        <xdr:cNvPr id="16" name="TextBox 2">
          <a:extLst>
            <a:ext uri="{FF2B5EF4-FFF2-40B4-BE49-F238E27FC236}">
              <a16:creationId xmlns:a16="http://schemas.microsoft.com/office/drawing/2014/main" id="{00000000-0008-0000-0200-000010000000}"/>
            </a:ext>
          </a:extLst>
        </xdr:cNvPr>
        <xdr:cNvSpPr txBox="1"/>
      </xdr:nvSpPr>
      <xdr:spPr>
        <a:xfrm>
          <a:off x="4324267" y="1321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59</xdr:row>
      <xdr:rowOff>0</xdr:rowOff>
    </xdr:from>
    <xdr:ext cx="184731" cy="264560"/>
    <xdr:sp macro="" textlink="">
      <xdr:nvSpPr>
        <xdr:cNvPr id="17" name="TextBox 288">
          <a:extLst>
            <a:ext uri="{FF2B5EF4-FFF2-40B4-BE49-F238E27FC236}">
              <a16:creationId xmlns:a16="http://schemas.microsoft.com/office/drawing/2014/main" id="{00000000-0008-0000-0200-000011000000}"/>
            </a:ext>
          </a:extLst>
        </xdr:cNvPr>
        <xdr:cNvSpPr txBox="1"/>
      </xdr:nvSpPr>
      <xdr:spPr>
        <a:xfrm>
          <a:off x="4101071" y="1321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59</xdr:row>
      <xdr:rowOff>0</xdr:rowOff>
    </xdr:from>
    <xdr:ext cx="184731" cy="264560"/>
    <xdr:sp macro="" textlink="">
      <xdr:nvSpPr>
        <xdr:cNvPr id="18" name="TextBox 289">
          <a:extLst>
            <a:ext uri="{FF2B5EF4-FFF2-40B4-BE49-F238E27FC236}">
              <a16:creationId xmlns:a16="http://schemas.microsoft.com/office/drawing/2014/main" id="{00000000-0008-0000-0200-000012000000}"/>
            </a:ext>
          </a:extLst>
        </xdr:cNvPr>
        <xdr:cNvSpPr txBox="1"/>
      </xdr:nvSpPr>
      <xdr:spPr>
        <a:xfrm>
          <a:off x="4101071" y="1321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59</xdr:row>
      <xdr:rowOff>0</xdr:rowOff>
    </xdr:from>
    <xdr:ext cx="184731" cy="264560"/>
    <xdr:sp macro="" textlink="">
      <xdr:nvSpPr>
        <xdr:cNvPr id="19" name="TextBox 290">
          <a:extLst>
            <a:ext uri="{FF2B5EF4-FFF2-40B4-BE49-F238E27FC236}">
              <a16:creationId xmlns:a16="http://schemas.microsoft.com/office/drawing/2014/main" id="{00000000-0008-0000-0200-000013000000}"/>
            </a:ext>
          </a:extLst>
        </xdr:cNvPr>
        <xdr:cNvSpPr txBox="1"/>
      </xdr:nvSpPr>
      <xdr:spPr>
        <a:xfrm>
          <a:off x="4101071" y="1321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59</xdr:row>
      <xdr:rowOff>0</xdr:rowOff>
    </xdr:from>
    <xdr:ext cx="184731" cy="264560"/>
    <xdr:sp macro="" textlink="">
      <xdr:nvSpPr>
        <xdr:cNvPr id="20" name="TextBox 291">
          <a:extLst>
            <a:ext uri="{FF2B5EF4-FFF2-40B4-BE49-F238E27FC236}">
              <a16:creationId xmlns:a16="http://schemas.microsoft.com/office/drawing/2014/main" id="{00000000-0008-0000-0200-000014000000}"/>
            </a:ext>
          </a:extLst>
        </xdr:cNvPr>
        <xdr:cNvSpPr txBox="1"/>
      </xdr:nvSpPr>
      <xdr:spPr>
        <a:xfrm>
          <a:off x="4101071" y="1321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59</xdr:row>
      <xdr:rowOff>0</xdr:rowOff>
    </xdr:from>
    <xdr:ext cx="184731" cy="264560"/>
    <xdr:sp macro="" textlink="">
      <xdr:nvSpPr>
        <xdr:cNvPr id="21" name="TextBox 292">
          <a:extLst>
            <a:ext uri="{FF2B5EF4-FFF2-40B4-BE49-F238E27FC236}">
              <a16:creationId xmlns:a16="http://schemas.microsoft.com/office/drawing/2014/main" id="{00000000-0008-0000-0200-000015000000}"/>
            </a:ext>
          </a:extLst>
        </xdr:cNvPr>
        <xdr:cNvSpPr txBox="1"/>
      </xdr:nvSpPr>
      <xdr:spPr>
        <a:xfrm>
          <a:off x="5099685" y="1321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66</xdr:row>
      <xdr:rowOff>0</xdr:rowOff>
    </xdr:from>
    <xdr:ext cx="184731" cy="264560"/>
    <xdr:sp macro="" textlink="">
      <xdr:nvSpPr>
        <xdr:cNvPr id="22" name="TextBox 284">
          <a:extLst>
            <a:ext uri="{FF2B5EF4-FFF2-40B4-BE49-F238E27FC236}">
              <a16:creationId xmlns:a16="http://schemas.microsoft.com/office/drawing/2014/main" id="{00000000-0008-0000-0200-000016000000}"/>
            </a:ext>
          </a:extLst>
        </xdr:cNvPr>
        <xdr:cNvSpPr txBox="1"/>
      </xdr:nvSpPr>
      <xdr:spPr>
        <a:xfrm>
          <a:off x="4101071" y="201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66</xdr:row>
      <xdr:rowOff>0</xdr:rowOff>
    </xdr:from>
    <xdr:ext cx="184731" cy="264560"/>
    <xdr:sp macro="" textlink="">
      <xdr:nvSpPr>
        <xdr:cNvPr id="23" name="TextBox 285">
          <a:extLst>
            <a:ext uri="{FF2B5EF4-FFF2-40B4-BE49-F238E27FC236}">
              <a16:creationId xmlns:a16="http://schemas.microsoft.com/office/drawing/2014/main" id="{00000000-0008-0000-0200-000017000000}"/>
            </a:ext>
          </a:extLst>
        </xdr:cNvPr>
        <xdr:cNvSpPr txBox="1"/>
      </xdr:nvSpPr>
      <xdr:spPr>
        <a:xfrm>
          <a:off x="4101071" y="201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66</xdr:row>
      <xdr:rowOff>0</xdr:rowOff>
    </xdr:from>
    <xdr:ext cx="184731" cy="264560"/>
    <xdr:sp macro="" textlink="">
      <xdr:nvSpPr>
        <xdr:cNvPr id="24" name="TextBox 286">
          <a:extLst>
            <a:ext uri="{FF2B5EF4-FFF2-40B4-BE49-F238E27FC236}">
              <a16:creationId xmlns:a16="http://schemas.microsoft.com/office/drawing/2014/main" id="{00000000-0008-0000-0200-000018000000}"/>
            </a:ext>
          </a:extLst>
        </xdr:cNvPr>
        <xdr:cNvSpPr txBox="1"/>
      </xdr:nvSpPr>
      <xdr:spPr>
        <a:xfrm>
          <a:off x="5099685" y="201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3</xdr:col>
      <xdr:colOff>114217</xdr:colOff>
      <xdr:row>66</xdr:row>
      <xdr:rowOff>0</xdr:rowOff>
    </xdr:from>
    <xdr:ext cx="184731" cy="264560"/>
    <xdr:sp macro="" textlink="">
      <xdr:nvSpPr>
        <xdr:cNvPr id="25" name="TextBox 2">
          <a:extLst>
            <a:ext uri="{FF2B5EF4-FFF2-40B4-BE49-F238E27FC236}">
              <a16:creationId xmlns:a16="http://schemas.microsoft.com/office/drawing/2014/main" id="{00000000-0008-0000-0200-000019000000}"/>
            </a:ext>
          </a:extLst>
        </xdr:cNvPr>
        <xdr:cNvSpPr txBox="1"/>
      </xdr:nvSpPr>
      <xdr:spPr>
        <a:xfrm>
          <a:off x="4324267" y="201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66</xdr:row>
      <xdr:rowOff>0</xdr:rowOff>
    </xdr:from>
    <xdr:ext cx="184731" cy="264560"/>
    <xdr:sp macro="" textlink="">
      <xdr:nvSpPr>
        <xdr:cNvPr id="26" name="TextBox 288">
          <a:extLst>
            <a:ext uri="{FF2B5EF4-FFF2-40B4-BE49-F238E27FC236}">
              <a16:creationId xmlns:a16="http://schemas.microsoft.com/office/drawing/2014/main" id="{00000000-0008-0000-0200-00001A000000}"/>
            </a:ext>
          </a:extLst>
        </xdr:cNvPr>
        <xdr:cNvSpPr txBox="1"/>
      </xdr:nvSpPr>
      <xdr:spPr>
        <a:xfrm>
          <a:off x="4101071" y="201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66</xdr:row>
      <xdr:rowOff>0</xdr:rowOff>
    </xdr:from>
    <xdr:ext cx="184731" cy="264560"/>
    <xdr:sp macro="" textlink="">
      <xdr:nvSpPr>
        <xdr:cNvPr id="27" name="TextBox 289">
          <a:extLst>
            <a:ext uri="{FF2B5EF4-FFF2-40B4-BE49-F238E27FC236}">
              <a16:creationId xmlns:a16="http://schemas.microsoft.com/office/drawing/2014/main" id="{00000000-0008-0000-0200-00001B000000}"/>
            </a:ext>
          </a:extLst>
        </xdr:cNvPr>
        <xdr:cNvSpPr txBox="1"/>
      </xdr:nvSpPr>
      <xdr:spPr>
        <a:xfrm>
          <a:off x="4101071" y="201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66</xdr:row>
      <xdr:rowOff>0</xdr:rowOff>
    </xdr:from>
    <xdr:ext cx="184731" cy="264560"/>
    <xdr:sp macro="" textlink="">
      <xdr:nvSpPr>
        <xdr:cNvPr id="28" name="TextBox 290">
          <a:extLst>
            <a:ext uri="{FF2B5EF4-FFF2-40B4-BE49-F238E27FC236}">
              <a16:creationId xmlns:a16="http://schemas.microsoft.com/office/drawing/2014/main" id="{00000000-0008-0000-0200-00001C000000}"/>
            </a:ext>
          </a:extLst>
        </xdr:cNvPr>
        <xdr:cNvSpPr txBox="1"/>
      </xdr:nvSpPr>
      <xdr:spPr>
        <a:xfrm>
          <a:off x="4101071" y="201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66</xdr:row>
      <xdr:rowOff>0</xdr:rowOff>
    </xdr:from>
    <xdr:ext cx="184731" cy="264560"/>
    <xdr:sp macro="" textlink="">
      <xdr:nvSpPr>
        <xdr:cNvPr id="29" name="TextBox 291">
          <a:extLst>
            <a:ext uri="{FF2B5EF4-FFF2-40B4-BE49-F238E27FC236}">
              <a16:creationId xmlns:a16="http://schemas.microsoft.com/office/drawing/2014/main" id="{00000000-0008-0000-0200-00001D000000}"/>
            </a:ext>
          </a:extLst>
        </xdr:cNvPr>
        <xdr:cNvSpPr txBox="1"/>
      </xdr:nvSpPr>
      <xdr:spPr>
        <a:xfrm>
          <a:off x="4101071" y="201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66</xdr:row>
      <xdr:rowOff>0</xdr:rowOff>
    </xdr:from>
    <xdr:ext cx="184731" cy="264560"/>
    <xdr:sp macro="" textlink="">
      <xdr:nvSpPr>
        <xdr:cNvPr id="30" name="TextBox 292">
          <a:extLst>
            <a:ext uri="{FF2B5EF4-FFF2-40B4-BE49-F238E27FC236}">
              <a16:creationId xmlns:a16="http://schemas.microsoft.com/office/drawing/2014/main" id="{00000000-0008-0000-0200-00001E000000}"/>
            </a:ext>
          </a:extLst>
        </xdr:cNvPr>
        <xdr:cNvSpPr txBox="1"/>
      </xdr:nvSpPr>
      <xdr:spPr>
        <a:xfrm>
          <a:off x="5099685" y="201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73</xdr:row>
      <xdr:rowOff>0</xdr:rowOff>
    </xdr:from>
    <xdr:ext cx="184731" cy="264560"/>
    <xdr:sp macro="" textlink="">
      <xdr:nvSpPr>
        <xdr:cNvPr id="31" name="TextBox 284">
          <a:extLst>
            <a:ext uri="{FF2B5EF4-FFF2-40B4-BE49-F238E27FC236}">
              <a16:creationId xmlns:a16="http://schemas.microsoft.com/office/drawing/2014/main" id="{00000000-0008-0000-0200-00001F000000}"/>
            </a:ext>
          </a:extLst>
        </xdr:cNvPr>
        <xdr:cNvSpPr txBox="1"/>
      </xdr:nvSpPr>
      <xdr:spPr>
        <a:xfrm>
          <a:off x="4101071" y="2902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73</xdr:row>
      <xdr:rowOff>0</xdr:rowOff>
    </xdr:from>
    <xdr:ext cx="184731" cy="264560"/>
    <xdr:sp macro="" textlink="">
      <xdr:nvSpPr>
        <xdr:cNvPr id="32" name="TextBox 285">
          <a:extLst>
            <a:ext uri="{FF2B5EF4-FFF2-40B4-BE49-F238E27FC236}">
              <a16:creationId xmlns:a16="http://schemas.microsoft.com/office/drawing/2014/main" id="{00000000-0008-0000-0200-000020000000}"/>
            </a:ext>
          </a:extLst>
        </xdr:cNvPr>
        <xdr:cNvSpPr txBox="1"/>
      </xdr:nvSpPr>
      <xdr:spPr>
        <a:xfrm>
          <a:off x="4101071" y="2902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73</xdr:row>
      <xdr:rowOff>0</xdr:rowOff>
    </xdr:from>
    <xdr:ext cx="184731" cy="264560"/>
    <xdr:sp macro="" textlink="">
      <xdr:nvSpPr>
        <xdr:cNvPr id="33" name="TextBox 286">
          <a:extLst>
            <a:ext uri="{FF2B5EF4-FFF2-40B4-BE49-F238E27FC236}">
              <a16:creationId xmlns:a16="http://schemas.microsoft.com/office/drawing/2014/main" id="{00000000-0008-0000-0200-000021000000}"/>
            </a:ext>
          </a:extLst>
        </xdr:cNvPr>
        <xdr:cNvSpPr txBox="1"/>
      </xdr:nvSpPr>
      <xdr:spPr>
        <a:xfrm>
          <a:off x="5099685" y="2902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73</xdr:row>
      <xdr:rowOff>0</xdr:rowOff>
    </xdr:from>
    <xdr:ext cx="184731" cy="264560"/>
    <xdr:sp macro="" textlink="">
      <xdr:nvSpPr>
        <xdr:cNvPr id="34" name="TextBox 288">
          <a:extLst>
            <a:ext uri="{FF2B5EF4-FFF2-40B4-BE49-F238E27FC236}">
              <a16:creationId xmlns:a16="http://schemas.microsoft.com/office/drawing/2014/main" id="{00000000-0008-0000-0200-000022000000}"/>
            </a:ext>
          </a:extLst>
        </xdr:cNvPr>
        <xdr:cNvSpPr txBox="1"/>
      </xdr:nvSpPr>
      <xdr:spPr>
        <a:xfrm>
          <a:off x="4101071" y="2902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73</xdr:row>
      <xdr:rowOff>0</xdr:rowOff>
    </xdr:from>
    <xdr:ext cx="184731" cy="264560"/>
    <xdr:sp macro="" textlink="">
      <xdr:nvSpPr>
        <xdr:cNvPr id="35" name="TextBox 292">
          <a:extLst>
            <a:ext uri="{FF2B5EF4-FFF2-40B4-BE49-F238E27FC236}">
              <a16:creationId xmlns:a16="http://schemas.microsoft.com/office/drawing/2014/main" id="{00000000-0008-0000-0200-000023000000}"/>
            </a:ext>
          </a:extLst>
        </xdr:cNvPr>
        <xdr:cNvSpPr txBox="1"/>
      </xdr:nvSpPr>
      <xdr:spPr>
        <a:xfrm>
          <a:off x="5099685" y="2902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95</xdr:row>
      <xdr:rowOff>0</xdr:rowOff>
    </xdr:from>
    <xdr:ext cx="184731" cy="264560"/>
    <xdr:sp macro="" textlink="">
      <xdr:nvSpPr>
        <xdr:cNvPr id="36" name="TextBox 284">
          <a:extLst>
            <a:ext uri="{FF2B5EF4-FFF2-40B4-BE49-F238E27FC236}">
              <a16:creationId xmlns:a16="http://schemas.microsoft.com/office/drawing/2014/main" id="{00000000-0008-0000-0200-000024000000}"/>
            </a:ext>
          </a:extLst>
        </xdr:cNvPr>
        <xdr:cNvSpPr txBox="1"/>
      </xdr:nvSpPr>
      <xdr:spPr>
        <a:xfrm>
          <a:off x="4101071" y="436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95</xdr:row>
      <xdr:rowOff>0</xdr:rowOff>
    </xdr:from>
    <xdr:ext cx="184731" cy="264560"/>
    <xdr:sp macro="" textlink="">
      <xdr:nvSpPr>
        <xdr:cNvPr id="37" name="TextBox 285">
          <a:extLst>
            <a:ext uri="{FF2B5EF4-FFF2-40B4-BE49-F238E27FC236}">
              <a16:creationId xmlns:a16="http://schemas.microsoft.com/office/drawing/2014/main" id="{00000000-0008-0000-0200-000025000000}"/>
            </a:ext>
          </a:extLst>
        </xdr:cNvPr>
        <xdr:cNvSpPr txBox="1"/>
      </xdr:nvSpPr>
      <xdr:spPr>
        <a:xfrm>
          <a:off x="4101071" y="436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95</xdr:row>
      <xdr:rowOff>0</xdr:rowOff>
    </xdr:from>
    <xdr:ext cx="184731" cy="264560"/>
    <xdr:sp macro="" textlink="">
      <xdr:nvSpPr>
        <xdr:cNvPr id="38" name="TextBox 286">
          <a:extLst>
            <a:ext uri="{FF2B5EF4-FFF2-40B4-BE49-F238E27FC236}">
              <a16:creationId xmlns:a16="http://schemas.microsoft.com/office/drawing/2014/main" id="{00000000-0008-0000-0200-000026000000}"/>
            </a:ext>
          </a:extLst>
        </xdr:cNvPr>
        <xdr:cNvSpPr txBox="1"/>
      </xdr:nvSpPr>
      <xdr:spPr>
        <a:xfrm>
          <a:off x="5099685" y="436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95</xdr:row>
      <xdr:rowOff>0</xdr:rowOff>
    </xdr:from>
    <xdr:ext cx="184731" cy="264560"/>
    <xdr:sp macro="" textlink="">
      <xdr:nvSpPr>
        <xdr:cNvPr id="39" name="TextBox 288">
          <a:extLst>
            <a:ext uri="{FF2B5EF4-FFF2-40B4-BE49-F238E27FC236}">
              <a16:creationId xmlns:a16="http://schemas.microsoft.com/office/drawing/2014/main" id="{00000000-0008-0000-0200-000027000000}"/>
            </a:ext>
          </a:extLst>
        </xdr:cNvPr>
        <xdr:cNvSpPr txBox="1"/>
      </xdr:nvSpPr>
      <xdr:spPr>
        <a:xfrm>
          <a:off x="4101071" y="436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95</xdr:row>
      <xdr:rowOff>0</xdr:rowOff>
    </xdr:from>
    <xdr:ext cx="184731" cy="264560"/>
    <xdr:sp macro="" textlink="">
      <xdr:nvSpPr>
        <xdr:cNvPr id="40" name="TextBox 289">
          <a:extLst>
            <a:ext uri="{FF2B5EF4-FFF2-40B4-BE49-F238E27FC236}">
              <a16:creationId xmlns:a16="http://schemas.microsoft.com/office/drawing/2014/main" id="{00000000-0008-0000-0200-000028000000}"/>
            </a:ext>
          </a:extLst>
        </xdr:cNvPr>
        <xdr:cNvSpPr txBox="1"/>
      </xdr:nvSpPr>
      <xdr:spPr>
        <a:xfrm>
          <a:off x="4101071" y="436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95</xdr:row>
      <xdr:rowOff>0</xdr:rowOff>
    </xdr:from>
    <xdr:ext cx="184731" cy="264560"/>
    <xdr:sp macro="" textlink="">
      <xdr:nvSpPr>
        <xdr:cNvPr id="41" name="TextBox 290">
          <a:extLst>
            <a:ext uri="{FF2B5EF4-FFF2-40B4-BE49-F238E27FC236}">
              <a16:creationId xmlns:a16="http://schemas.microsoft.com/office/drawing/2014/main" id="{00000000-0008-0000-0200-000029000000}"/>
            </a:ext>
          </a:extLst>
        </xdr:cNvPr>
        <xdr:cNvSpPr txBox="1"/>
      </xdr:nvSpPr>
      <xdr:spPr>
        <a:xfrm>
          <a:off x="4101071" y="436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68</xdr:row>
      <xdr:rowOff>0</xdr:rowOff>
    </xdr:from>
    <xdr:ext cx="184731" cy="264560"/>
    <xdr:sp macro="" textlink="">
      <xdr:nvSpPr>
        <xdr:cNvPr id="42" name="TextBox 284">
          <a:extLst>
            <a:ext uri="{FF2B5EF4-FFF2-40B4-BE49-F238E27FC236}">
              <a16:creationId xmlns:a16="http://schemas.microsoft.com/office/drawing/2014/main" id="{00000000-0008-0000-0200-00002A000000}"/>
            </a:ext>
          </a:extLst>
        </xdr:cNvPr>
        <xdr:cNvSpPr txBox="1"/>
      </xdr:nvSpPr>
      <xdr:spPr>
        <a:xfrm>
          <a:off x="4101071"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68</xdr:row>
      <xdr:rowOff>0</xdr:rowOff>
    </xdr:from>
    <xdr:ext cx="184731" cy="264560"/>
    <xdr:sp macro="" textlink="">
      <xdr:nvSpPr>
        <xdr:cNvPr id="43" name="TextBox 285">
          <a:extLst>
            <a:ext uri="{FF2B5EF4-FFF2-40B4-BE49-F238E27FC236}">
              <a16:creationId xmlns:a16="http://schemas.microsoft.com/office/drawing/2014/main" id="{00000000-0008-0000-0200-00002B000000}"/>
            </a:ext>
          </a:extLst>
        </xdr:cNvPr>
        <xdr:cNvSpPr txBox="1"/>
      </xdr:nvSpPr>
      <xdr:spPr>
        <a:xfrm>
          <a:off x="4101071"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68</xdr:row>
      <xdr:rowOff>0</xdr:rowOff>
    </xdr:from>
    <xdr:ext cx="184731" cy="264560"/>
    <xdr:sp macro="" textlink="">
      <xdr:nvSpPr>
        <xdr:cNvPr id="44" name="TextBox 286">
          <a:extLst>
            <a:ext uri="{FF2B5EF4-FFF2-40B4-BE49-F238E27FC236}">
              <a16:creationId xmlns:a16="http://schemas.microsoft.com/office/drawing/2014/main" id="{00000000-0008-0000-0200-00002C000000}"/>
            </a:ext>
          </a:extLst>
        </xdr:cNvPr>
        <xdr:cNvSpPr txBox="1"/>
      </xdr:nvSpPr>
      <xdr:spPr>
        <a:xfrm>
          <a:off x="509968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3</xdr:col>
      <xdr:colOff>114217</xdr:colOff>
      <xdr:row>68</xdr:row>
      <xdr:rowOff>0</xdr:rowOff>
    </xdr:from>
    <xdr:ext cx="184731" cy="264560"/>
    <xdr:sp macro="" textlink="">
      <xdr:nvSpPr>
        <xdr:cNvPr id="45" name="TextBox 2">
          <a:extLst>
            <a:ext uri="{FF2B5EF4-FFF2-40B4-BE49-F238E27FC236}">
              <a16:creationId xmlns:a16="http://schemas.microsoft.com/office/drawing/2014/main" id="{00000000-0008-0000-0200-00002D000000}"/>
            </a:ext>
          </a:extLst>
        </xdr:cNvPr>
        <xdr:cNvSpPr txBox="1"/>
      </xdr:nvSpPr>
      <xdr:spPr>
        <a:xfrm>
          <a:off x="4324267"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68</xdr:row>
      <xdr:rowOff>0</xdr:rowOff>
    </xdr:from>
    <xdr:ext cx="184731" cy="264560"/>
    <xdr:sp macro="" textlink="">
      <xdr:nvSpPr>
        <xdr:cNvPr id="46" name="TextBox 288">
          <a:extLst>
            <a:ext uri="{FF2B5EF4-FFF2-40B4-BE49-F238E27FC236}">
              <a16:creationId xmlns:a16="http://schemas.microsoft.com/office/drawing/2014/main" id="{00000000-0008-0000-0200-00002E000000}"/>
            </a:ext>
          </a:extLst>
        </xdr:cNvPr>
        <xdr:cNvSpPr txBox="1"/>
      </xdr:nvSpPr>
      <xdr:spPr>
        <a:xfrm>
          <a:off x="4101071"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68</xdr:row>
      <xdr:rowOff>0</xdr:rowOff>
    </xdr:from>
    <xdr:ext cx="184731" cy="264560"/>
    <xdr:sp macro="" textlink="">
      <xdr:nvSpPr>
        <xdr:cNvPr id="47" name="TextBox 289">
          <a:extLst>
            <a:ext uri="{FF2B5EF4-FFF2-40B4-BE49-F238E27FC236}">
              <a16:creationId xmlns:a16="http://schemas.microsoft.com/office/drawing/2014/main" id="{00000000-0008-0000-0200-00002F000000}"/>
            </a:ext>
          </a:extLst>
        </xdr:cNvPr>
        <xdr:cNvSpPr txBox="1"/>
      </xdr:nvSpPr>
      <xdr:spPr>
        <a:xfrm>
          <a:off x="4101071"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68</xdr:row>
      <xdr:rowOff>0</xdr:rowOff>
    </xdr:from>
    <xdr:ext cx="184731" cy="264560"/>
    <xdr:sp macro="" textlink="">
      <xdr:nvSpPr>
        <xdr:cNvPr id="48" name="TextBox 290">
          <a:extLst>
            <a:ext uri="{FF2B5EF4-FFF2-40B4-BE49-F238E27FC236}">
              <a16:creationId xmlns:a16="http://schemas.microsoft.com/office/drawing/2014/main" id="{00000000-0008-0000-0200-000030000000}"/>
            </a:ext>
          </a:extLst>
        </xdr:cNvPr>
        <xdr:cNvSpPr txBox="1"/>
      </xdr:nvSpPr>
      <xdr:spPr>
        <a:xfrm>
          <a:off x="4101071"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68</xdr:row>
      <xdr:rowOff>0</xdr:rowOff>
    </xdr:from>
    <xdr:ext cx="184731" cy="264560"/>
    <xdr:sp macro="" textlink="">
      <xdr:nvSpPr>
        <xdr:cNvPr id="49" name="TextBox 291">
          <a:extLst>
            <a:ext uri="{FF2B5EF4-FFF2-40B4-BE49-F238E27FC236}">
              <a16:creationId xmlns:a16="http://schemas.microsoft.com/office/drawing/2014/main" id="{00000000-0008-0000-0200-000031000000}"/>
            </a:ext>
          </a:extLst>
        </xdr:cNvPr>
        <xdr:cNvSpPr txBox="1"/>
      </xdr:nvSpPr>
      <xdr:spPr>
        <a:xfrm>
          <a:off x="4101071"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68</xdr:row>
      <xdr:rowOff>0</xdr:rowOff>
    </xdr:from>
    <xdr:ext cx="184731" cy="264560"/>
    <xdr:sp macro="" textlink="">
      <xdr:nvSpPr>
        <xdr:cNvPr id="50" name="TextBox 292">
          <a:extLst>
            <a:ext uri="{FF2B5EF4-FFF2-40B4-BE49-F238E27FC236}">
              <a16:creationId xmlns:a16="http://schemas.microsoft.com/office/drawing/2014/main" id="{00000000-0008-0000-0200-000032000000}"/>
            </a:ext>
          </a:extLst>
        </xdr:cNvPr>
        <xdr:cNvSpPr txBox="1"/>
      </xdr:nvSpPr>
      <xdr:spPr>
        <a:xfrm>
          <a:off x="509968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69</xdr:row>
      <xdr:rowOff>0</xdr:rowOff>
    </xdr:from>
    <xdr:ext cx="184731" cy="264560"/>
    <xdr:sp macro="" textlink="">
      <xdr:nvSpPr>
        <xdr:cNvPr id="51" name="TextBox 284">
          <a:extLst>
            <a:ext uri="{FF2B5EF4-FFF2-40B4-BE49-F238E27FC236}">
              <a16:creationId xmlns:a16="http://schemas.microsoft.com/office/drawing/2014/main" id="{00000000-0008-0000-0200-000033000000}"/>
            </a:ext>
          </a:extLst>
        </xdr:cNvPr>
        <xdr:cNvSpPr txBox="1"/>
      </xdr:nvSpPr>
      <xdr:spPr>
        <a:xfrm>
          <a:off x="4101071"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69</xdr:row>
      <xdr:rowOff>0</xdr:rowOff>
    </xdr:from>
    <xdr:ext cx="184731" cy="264560"/>
    <xdr:sp macro="" textlink="">
      <xdr:nvSpPr>
        <xdr:cNvPr id="52" name="TextBox 285">
          <a:extLst>
            <a:ext uri="{FF2B5EF4-FFF2-40B4-BE49-F238E27FC236}">
              <a16:creationId xmlns:a16="http://schemas.microsoft.com/office/drawing/2014/main" id="{00000000-0008-0000-0200-000034000000}"/>
            </a:ext>
          </a:extLst>
        </xdr:cNvPr>
        <xdr:cNvSpPr txBox="1"/>
      </xdr:nvSpPr>
      <xdr:spPr>
        <a:xfrm>
          <a:off x="4101071"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69</xdr:row>
      <xdr:rowOff>0</xdr:rowOff>
    </xdr:from>
    <xdr:ext cx="184731" cy="264560"/>
    <xdr:sp macro="" textlink="">
      <xdr:nvSpPr>
        <xdr:cNvPr id="53" name="TextBox 286">
          <a:extLst>
            <a:ext uri="{FF2B5EF4-FFF2-40B4-BE49-F238E27FC236}">
              <a16:creationId xmlns:a16="http://schemas.microsoft.com/office/drawing/2014/main" id="{00000000-0008-0000-0200-000035000000}"/>
            </a:ext>
          </a:extLst>
        </xdr:cNvPr>
        <xdr:cNvSpPr txBox="1"/>
      </xdr:nvSpPr>
      <xdr:spPr>
        <a:xfrm>
          <a:off x="5099685"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3</xdr:col>
      <xdr:colOff>114217</xdr:colOff>
      <xdr:row>69</xdr:row>
      <xdr:rowOff>0</xdr:rowOff>
    </xdr:from>
    <xdr:ext cx="184731" cy="264560"/>
    <xdr:sp macro="" textlink="">
      <xdr:nvSpPr>
        <xdr:cNvPr id="54" name="TextBox 2">
          <a:extLst>
            <a:ext uri="{FF2B5EF4-FFF2-40B4-BE49-F238E27FC236}">
              <a16:creationId xmlns:a16="http://schemas.microsoft.com/office/drawing/2014/main" id="{00000000-0008-0000-0200-000036000000}"/>
            </a:ext>
          </a:extLst>
        </xdr:cNvPr>
        <xdr:cNvSpPr txBox="1"/>
      </xdr:nvSpPr>
      <xdr:spPr>
        <a:xfrm>
          <a:off x="4324267"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69</xdr:row>
      <xdr:rowOff>0</xdr:rowOff>
    </xdr:from>
    <xdr:ext cx="184731" cy="264560"/>
    <xdr:sp macro="" textlink="">
      <xdr:nvSpPr>
        <xdr:cNvPr id="55" name="TextBox 288">
          <a:extLst>
            <a:ext uri="{FF2B5EF4-FFF2-40B4-BE49-F238E27FC236}">
              <a16:creationId xmlns:a16="http://schemas.microsoft.com/office/drawing/2014/main" id="{00000000-0008-0000-0200-000037000000}"/>
            </a:ext>
          </a:extLst>
        </xdr:cNvPr>
        <xdr:cNvSpPr txBox="1"/>
      </xdr:nvSpPr>
      <xdr:spPr>
        <a:xfrm>
          <a:off x="4101071"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69</xdr:row>
      <xdr:rowOff>0</xdr:rowOff>
    </xdr:from>
    <xdr:ext cx="184731" cy="264560"/>
    <xdr:sp macro="" textlink="">
      <xdr:nvSpPr>
        <xdr:cNvPr id="56" name="TextBox 289">
          <a:extLst>
            <a:ext uri="{FF2B5EF4-FFF2-40B4-BE49-F238E27FC236}">
              <a16:creationId xmlns:a16="http://schemas.microsoft.com/office/drawing/2014/main" id="{00000000-0008-0000-0200-000038000000}"/>
            </a:ext>
          </a:extLst>
        </xdr:cNvPr>
        <xdr:cNvSpPr txBox="1"/>
      </xdr:nvSpPr>
      <xdr:spPr>
        <a:xfrm>
          <a:off x="4101071"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69</xdr:row>
      <xdr:rowOff>0</xdr:rowOff>
    </xdr:from>
    <xdr:ext cx="184731" cy="264560"/>
    <xdr:sp macro="" textlink="">
      <xdr:nvSpPr>
        <xdr:cNvPr id="57" name="TextBox 290">
          <a:extLst>
            <a:ext uri="{FF2B5EF4-FFF2-40B4-BE49-F238E27FC236}">
              <a16:creationId xmlns:a16="http://schemas.microsoft.com/office/drawing/2014/main" id="{00000000-0008-0000-0200-000039000000}"/>
            </a:ext>
          </a:extLst>
        </xdr:cNvPr>
        <xdr:cNvSpPr txBox="1"/>
      </xdr:nvSpPr>
      <xdr:spPr>
        <a:xfrm>
          <a:off x="4101071"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69</xdr:row>
      <xdr:rowOff>0</xdr:rowOff>
    </xdr:from>
    <xdr:ext cx="184731" cy="264560"/>
    <xdr:sp macro="" textlink="">
      <xdr:nvSpPr>
        <xdr:cNvPr id="58" name="TextBox 291">
          <a:extLst>
            <a:ext uri="{FF2B5EF4-FFF2-40B4-BE49-F238E27FC236}">
              <a16:creationId xmlns:a16="http://schemas.microsoft.com/office/drawing/2014/main" id="{00000000-0008-0000-0200-00003A000000}"/>
            </a:ext>
          </a:extLst>
        </xdr:cNvPr>
        <xdr:cNvSpPr txBox="1"/>
      </xdr:nvSpPr>
      <xdr:spPr>
        <a:xfrm>
          <a:off x="4101071"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69</xdr:row>
      <xdr:rowOff>0</xdr:rowOff>
    </xdr:from>
    <xdr:ext cx="184731" cy="264560"/>
    <xdr:sp macro="" textlink="">
      <xdr:nvSpPr>
        <xdr:cNvPr id="59" name="TextBox 292">
          <a:extLst>
            <a:ext uri="{FF2B5EF4-FFF2-40B4-BE49-F238E27FC236}">
              <a16:creationId xmlns:a16="http://schemas.microsoft.com/office/drawing/2014/main" id="{00000000-0008-0000-0200-00003B000000}"/>
            </a:ext>
          </a:extLst>
        </xdr:cNvPr>
        <xdr:cNvSpPr txBox="1"/>
      </xdr:nvSpPr>
      <xdr:spPr>
        <a:xfrm>
          <a:off x="5099685"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70</xdr:row>
      <xdr:rowOff>0</xdr:rowOff>
    </xdr:from>
    <xdr:ext cx="184731" cy="264560"/>
    <xdr:sp macro="" textlink="">
      <xdr:nvSpPr>
        <xdr:cNvPr id="60" name="TextBox 284">
          <a:extLst>
            <a:ext uri="{FF2B5EF4-FFF2-40B4-BE49-F238E27FC236}">
              <a16:creationId xmlns:a16="http://schemas.microsoft.com/office/drawing/2014/main" id="{00000000-0008-0000-0200-00003C000000}"/>
            </a:ext>
          </a:extLst>
        </xdr:cNvPr>
        <xdr:cNvSpPr txBox="1"/>
      </xdr:nvSpPr>
      <xdr:spPr>
        <a:xfrm>
          <a:off x="4101071" y="267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70</xdr:row>
      <xdr:rowOff>0</xdr:rowOff>
    </xdr:from>
    <xdr:ext cx="184731" cy="264560"/>
    <xdr:sp macro="" textlink="">
      <xdr:nvSpPr>
        <xdr:cNvPr id="61" name="TextBox 285">
          <a:extLst>
            <a:ext uri="{FF2B5EF4-FFF2-40B4-BE49-F238E27FC236}">
              <a16:creationId xmlns:a16="http://schemas.microsoft.com/office/drawing/2014/main" id="{00000000-0008-0000-0200-00003D000000}"/>
            </a:ext>
          </a:extLst>
        </xdr:cNvPr>
        <xdr:cNvSpPr txBox="1"/>
      </xdr:nvSpPr>
      <xdr:spPr>
        <a:xfrm>
          <a:off x="4101071" y="267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70</xdr:row>
      <xdr:rowOff>0</xdr:rowOff>
    </xdr:from>
    <xdr:ext cx="184731" cy="264560"/>
    <xdr:sp macro="" textlink="">
      <xdr:nvSpPr>
        <xdr:cNvPr id="62" name="TextBox 286">
          <a:extLst>
            <a:ext uri="{FF2B5EF4-FFF2-40B4-BE49-F238E27FC236}">
              <a16:creationId xmlns:a16="http://schemas.microsoft.com/office/drawing/2014/main" id="{00000000-0008-0000-0200-00003E000000}"/>
            </a:ext>
          </a:extLst>
        </xdr:cNvPr>
        <xdr:cNvSpPr txBox="1"/>
      </xdr:nvSpPr>
      <xdr:spPr>
        <a:xfrm>
          <a:off x="5099685" y="267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3</xdr:col>
      <xdr:colOff>114217</xdr:colOff>
      <xdr:row>70</xdr:row>
      <xdr:rowOff>0</xdr:rowOff>
    </xdr:from>
    <xdr:ext cx="184731" cy="264560"/>
    <xdr:sp macro="" textlink="">
      <xdr:nvSpPr>
        <xdr:cNvPr id="63" name="TextBox 2">
          <a:extLst>
            <a:ext uri="{FF2B5EF4-FFF2-40B4-BE49-F238E27FC236}">
              <a16:creationId xmlns:a16="http://schemas.microsoft.com/office/drawing/2014/main" id="{00000000-0008-0000-0200-00003F000000}"/>
            </a:ext>
          </a:extLst>
        </xdr:cNvPr>
        <xdr:cNvSpPr txBox="1"/>
      </xdr:nvSpPr>
      <xdr:spPr>
        <a:xfrm>
          <a:off x="4324267" y="267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70</xdr:row>
      <xdr:rowOff>0</xdr:rowOff>
    </xdr:from>
    <xdr:ext cx="184731" cy="264560"/>
    <xdr:sp macro="" textlink="">
      <xdr:nvSpPr>
        <xdr:cNvPr id="64" name="TextBox 288">
          <a:extLst>
            <a:ext uri="{FF2B5EF4-FFF2-40B4-BE49-F238E27FC236}">
              <a16:creationId xmlns:a16="http://schemas.microsoft.com/office/drawing/2014/main" id="{00000000-0008-0000-0200-000040000000}"/>
            </a:ext>
          </a:extLst>
        </xdr:cNvPr>
        <xdr:cNvSpPr txBox="1"/>
      </xdr:nvSpPr>
      <xdr:spPr>
        <a:xfrm>
          <a:off x="4101071" y="267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70</xdr:row>
      <xdr:rowOff>0</xdr:rowOff>
    </xdr:from>
    <xdr:ext cx="184731" cy="264560"/>
    <xdr:sp macro="" textlink="">
      <xdr:nvSpPr>
        <xdr:cNvPr id="65" name="TextBox 289">
          <a:extLst>
            <a:ext uri="{FF2B5EF4-FFF2-40B4-BE49-F238E27FC236}">
              <a16:creationId xmlns:a16="http://schemas.microsoft.com/office/drawing/2014/main" id="{00000000-0008-0000-0200-000041000000}"/>
            </a:ext>
          </a:extLst>
        </xdr:cNvPr>
        <xdr:cNvSpPr txBox="1"/>
      </xdr:nvSpPr>
      <xdr:spPr>
        <a:xfrm>
          <a:off x="4101071" y="267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70</xdr:row>
      <xdr:rowOff>0</xdr:rowOff>
    </xdr:from>
    <xdr:ext cx="184731" cy="264560"/>
    <xdr:sp macro="" textlink="">
      <xdr:nvSpPr>
        <xdr:cNvPr id="66" name="TextBox 290">
          <a:extLst>
            <a:ext uri="{FF2B5EF4-FFF2-40B4-BE49-F238E27FC236}">
              <a16:creationId xmlns:a16="http://schemas.microsoft.com/office/drawing/2014/main" id="{00000000-0008-0000-0200-000042000000}"/>
            </a:ext>
          </a:extLst>
        </xdr:cNvPr>
        <xdr:cNvSpPr txBox="1"/>
      </xdr:nvSpPr>
      <xdr:spPr>
        <a:xfrm>
          <a:off x="4101071" y="267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70</xdr:row>
      <xdr:rowOff>0</xdr:rowOff>
    </xdr:from>
    <xdr:ext cx="184731" cy="264560"/>
    <xdr:sp macro="" textlink="">
      <xdr:nvSpPr>
        <xdr:cNvPr id="67" name="TextBox 291">
          <a:extLst>
            <a:ext uri="{FF2B5EF4-FFF2-40B4-BE49-F238E27FC236}">
              <a16:creationId xmlns:a16="http://schemas.microsoft.com/office/drawing/2014/main" id="{00000000-0008-0000-0200-000043000000}"/>
            </a:ext>
          </a:extLst>
        </xdr:cNvPr>
        <xdr:cNvSpPr txBox="1"/>
      </xdr:nvSpPr>
      <xdr:spPr>
        <a:xfrm>
          <a:off x="4101071" y="267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70</xdr:row>
      <xdr:rowOff>0</xdr:rowOff>
    </xdr:from>
    <xdr:ext cx="184731" cy="264560"/>
    <xdr:sp macro="" textlink="">
      <xdr:nvSpPr>
        <xdr:cNvPr id="68" name="TextBox 292">
          <a:extLst>
            <a:ext uri="{FF2B5EF4-FFF2-40B4-BE49-F238E27FC236}">
              <a16:creationId xmlns:a16="http://schemas.microsoft.com/office/drawing/2014/main" id="{00000000-0008-0000-0200-000044000000}"/>
            </a:ext>
          </a:extLst>
        </xdr:cNvPr>
        <xdr:cNvSpPr txBox="1"/>
      </xdr:nvSpPr>
      <xdr:spPr>
        <a:xfrm>
          <a:off x="5099685" y="267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61</xdr:row>
      <xdr:rowOff>0</xdr:rowOff>
    </xdr:from>
    <xdr:ext cx="184731" cy="264560"/>
    <xdr:sp macro="" textlink="">
      <xdr:nvSpPr>
        <xdr:cNvPr id="69" name="TextBox 284">
          <a:extLst>
            <a:ext uri="{FF2B5EF4-FFF2-40B4-BE49-F238E27FC236}">
              <a16:creationId xmlns:a16="http://schemas.microsoft.com/office/drawing/2014/main" id="{00000000-0008-0000-0200-000045000000}"/>
            </a:ext>
          </a:extLst>
        </xdr:cNvPr>
        <xdr:cNvSpPr txBox="1"/>
      </xdr:nvSpPr>
      <xdr:spPr>
        <a:xfrm>
          <a:off x="4101071"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61</xdr:row>
      <xdr:rowOff>0</xdr:rowOff>
    </xdr:from>
    <xdr:ext cx="184731" cy="264560"/>
    <xdr:sp macro="" textlink="">
      <xdr:nvSpPr>
        <xdr:cNvPr id="70" name="TextBox 285">
          <a:extLst>
            <a:ext uri="{FF2B5EF4-FFF2-40B4-BE49-F238E27FC236}">
              <a16:creationId xmlns:a16="http://schemas.microsoft.com/office/drawing/2014/main" id="{00000000-0008-0000-0200-000046000000}"/>
            </a:ext>
          </a:extLst>
        </xdr:cNvPr>
        <xdr:cNvSpPr txBox="1"/>
      </xdr:nvSpPr>
      <xdr:spPr>
        <a:xfrm>
          <a:off x="4101071"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61</xdr:row>
      <xdr:rowOff>0</xdr:rowOff>
    </xdr:from>
    <xdr:ext cx="184731" cy="264560"/>
    <xdr:sp macro="" textlink="">
      <xdr:nvSpPr>
        <xdr:cNvPr id="71" name="TextBox 286">
          <a:extLst>
            <a:ext uri="{FF2B5EF4-FFF2-40B4-BE49-F238E27FC236}">
              <a16:creationId xmlns:a16="http://schemas.microsoft.com/office/drawing/2014/main" id="{00000000-0008-0000-0200-000047000000}"/>
            </a:ext>
          </a:extLst>
        </xdr:cNvPr>
        <xdr:cNvSpPr txBox="1"/>
      </xdr:nvSpPr>
      <xdr:spPr>
        <a:xfrm>
          <a:off x="5099685"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3</xdr:col>
      <xdr:colOff>114217</xdr:colOff>
      <xdr:row>61</xdr:row>
      <xdr:rowOff>0</xdr:rowOff>
    </xdr:from>
    <xdr:ext cx="184731" cy="264560"/>
    <xdr:sp macro="" textlink="">
      <xdr:nvSpPr>
        <xdr:cNvPr id="72" name="TextBox 2">
          <a:extLst>
            <a:ext uri="{FF2B5EF4-FFF2-40B4-BE49-F238E27FC236}">
              <a16:creationId xmlns:a16="http://schemas.microsoft.com/office/drawing/2014/main" id="{00000000-0008-0000-0200-000048000000}"/>
            </a:ext>
          </a:extLst>
        </xdr:cNvPr>
        <xdr:cNvSpPr txBox="1"/>
      </xdr:nvSpPr>
      <xdr:spPr>
        <a:xfrm>
          <a:off x="4324267"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61</xdr:row>
      <xdr:rowOff>0</xdr:rowOff>
    </xdr:from>
    <xdr:ext cx="184731" cy="264560"/>
    <xdr:sp macro="" textlink="">
      <xdr:nvSpPr>
        <xdr:cNvPr id="73" name="TextBox 288">
          <a:extLst>
            <a:ext uri="{FF2B5EF4-FFF2-40B4-BE49-F238E27FC236}">
              <a16:creationId xmlns:a16="http://schemas.microsoft.com/office/drawing/2014/main" id="{00000000-0008-0000-0200-000049000000}"/>
            </a:ext>
          </a:extLst>
        </xdr:cNvPr>
        <xdr:cNvSpPr txBox="1"/>
      </xdr:nvSpPr>
      <xdr:spPr>
        <a:xfrm>
          <a:off x="4101071"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61</xdr:row>
      <xdr:rowOff>0</xdr:rowOff>
    </xdr:from>
    <xdr:ext cx="184731" cy="264560"/>
    <xdr:sp macro="" textlink="">
      <xdr:nvSpPr>
        <xdr:cNvPr id="74" name="TextBox 289">
          <a:extLst>
            <a:ext uri="{FF2B5EF4-FFF2-40B4-BE49-F238E27FC236}">
              <a16:creationId xmlns:a16="http://schemas.microsoft.com/office/drawing/2014/main" id="{00000000-0008-0000-0200-00004A000000}"/>
            </a:ext>
          </a:extLst>
        </xdr:cNvPr>
        <xdr:cNvSpPr txBox="1"/>
      </xdr:nvSpPr>
      <xdr:spPr>
        <a:xfrm>
          <a:off x="4101071"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61</xdr:row>
      <xdr:rowOff>0</xdr:rowOff>
    </xdr:from>
    <xdr:ext cx="184731" cy="264560"/>
    <xdr:sp macro="" textlink="">
      <xdr:nvSpPr>
        <xdr:cNvPr id="75" name="TextBox 290">
          <a:extLst>
            <a:ext uri="{FF2B5EF4-FFF2-40B4-BE49-F238E27FC236}">
              <a16:creationId xmlns:a16="http://schemas.microsoft.com/office/drawing/2014/main" id="{00000000-0008-0000-0200-00004B000000}"/>
            </a:ext>
          </a:extLst>
        </xdr:cNvPr>
        <xdr:cNvSpPr txBox="1"/>
      </xdr:nvSpPr>
      <xdr:spPr>
        <a:xfrm>
          <a:off x="4101071"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2</xdr:col>
      <xdr:colOff>405371</xdr:colOff>
      <xdr:row>61</xdr:row>
      <xdr:rowOff>0</xdr:rowOff>
    </xdr:from>
    <xdr:ext cx="184731" cy="264560"/>
    <xdr:sp macro="" textlink="">
      <xdr:nvSpPr>
        <xdr:cNvPr id="76" name="TextBox 291">
          <a:extLst>
            <a:ext uri="{FF2B5EF4-FFF2-40B4-BE49-F238E27FC236}">
              <a16:creationId xmlns:a16="http://schemas.microsoft.com/office/drawing/2014/main" id="{00000000-0008-0000-0200-00004C000000}"/>
            </a:ext>
          </a:extLst>
        </xdr:cNvPr>
        <xdr:cNvSpPr txBox="1"/>
      </xdr:nvSpPr>
      <xdr:spPr>
        <a:xfrm>
          <a:off x="4101071"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108585</xdr:colOff>
      <xdr:row>61</xdr:row>
      <xdr:rowOff>0</xdr:rowOff>
    </xdr:from>
    <xdr:ext cx="184731" cy="264560"/>
    <xdr:sp macro="" textlink="">
      <xdr:nvSpPr>
        <xdr:cNvPr id="77" name="TextBox 292">
          <a:extLst>
            <a:ext uri="{FF2B5EF4-FFF2-40B4-BE49-F238E27FC236}">
              <a16:creationId xmlns:a16="http://schemas.microsoft.com/office/drawing/2014/main" id="{00000000-0008-0000-0200-00004D000000}"/>
            </a:ext>
          </a:extLst>
        </xdr:cNvPr>
        <xdr:cNvSpPr txBox="1"/>
      </xdr:nvSpPr>
      <xdr:spPr>
        <a:xfrm>
          <a:off x="5099685"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53</xdr:row>
      <xdr:rowOff>114298</xdr:rowOff>
    </xdr:from>
    <xdr:to>
      <xdr:col>1</xdr:col>
      <xdr:colOff>2962708</xdr:colOff>
      <xdr:row>55</xdr:row>
      <xdr:rowOff>104775</xdr:rowOff>
    </xdr:to>
    <xdr:pic>
      <xdr:nvPicPr>
        <xdr:cNvPr id="2" name="Slika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11753848"/>
          <a:ext cx="3296083" cy="447677"/>
        </a:xfrm>
        <a:prstGeom prst="rect">
          <a:avLst/>
        </a:prstGeom>
        <a:noFill/>
        <a:ln w="9525">
          <a:noFill/>
          <a:miter lim="800000"/>
          <a:headEnd/>
          <a:tailEnd/>
        </a:ln>
      </xdr:spPr>
    </xdr:pic>
    <xdr:clientData/>
  </xdr:twoCellAnchor>
  <xdr:twoCellAnchor editAs="oneCell">
    <xdr:from>
      <xdr:col>0</xdr:col>
      <xdr:colOff>180975</xdr:colOff>
      <xdr:row>0</xdr:row>
      <xdr:rowOff>123824</xdr:rowOff>
    </xdr:from>
    <xdr:to>
      <xdr:col>1</xdr:col>
      <xdr:colOff>2962708</xdr:colOff>
      <xdr:row>2</xdr:row>
      <xdr:rowOff>133350</xdr:rowOff>
    </xdr:to>
    <xdr:pic>
      <xdr:nvPicPr>
        <xdr:cNvPr id="3" name="Slika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123824"/>
          <a:ext cx="3296083" cy="46672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Projekti/270_2016%20Samostan%20Ivanec/_Tro&#353;kovnik%20%20Samostan%20Ivanec_nije%20za%20va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rcius\d\Dokumente%20und%20Einstellungen\kdost\Lokale%20Einstellungen\Temporary%20Internet%20Files\OLK4\offen%20LIDL-Troskovnik-16-17-18-prometnice%20ograda%20i%20krajobr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orage\data1%20(d)\P%200134%20-%20Alca%20kukuzovac\backup%20dalibor\PODLOGE\bero%20werkos\RN%20018-07-KU%20Krajobrazno%20&#272;akovo-Sredanci\Ugovorni%20tro&#353;kovnik%20KRAJOBRAZ%20&#272;AKOVO%20-%20SREDANC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vana-m\D\farma-SLAscaK\TEND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16. Prometnice"/>
      <sheetName val="17. Ograda"/>
      <sheetName val="18. Krajobraz"/>
      <sheetName val="16_ Prometnice"/>
      <sheetName val="16__Prometnice"/>
      <sheetName val="17__Ograda"/>
      <sheetName val="18__Krajobraz"/>
      <sheetName val="16__Prometnice1"/>
      <sheetName val="17__Ograda1"/>
      <sheetName val="18__Krajobraz1"/>
      <sheetName val="16__Prometnice2"/>
      <sheetName val="16__Prometnice7"/>
      <sheetName val="17__Ograda4"/>
      <sheetName val="18__Krajobraz4"/>
      <sheetName val="16__Prometnice8"/>
      <sheetName val="16__Prometnice5"/>
      <sheetName val="17__Ograda3"/>
      <sheetName val="18__Krajobraz3"/>
      <sheetName val="16__Prometnice6"/>
      <sheetName val="16__Prometnice3"/>
      <sheetName val="17__Ograda2"/>
      <sheetName val="18__Krajobraz2"/>
      <sheetName val="16__Prometnice4"/>
      <sheetName val="TROŠKOVNIK"/>
    </sheetNames>
    <sheetDataSet>
      <sheetData sheetId="0" refreshError="1"/>
      <sheetData sheetId="1" refreshError="1">
        <row r="66">
          <cell r="G66">
            <v>81489.785000000003</v>
          </cell>
        </row>
        <row r="130">
          <cell r="G130" t="str">
            <v xml:space="preserve"> </v>
          </cell>
        </row>
        <row r="277">
          <cell r="G277" t="str">
            <v xml:space="preserve"> </v>
          </cell>
        </row>
        <row r="329">
          <cell r="G329" t="str">
            <v xml:space="preserve"> </v>
          </cell>
        </row>
      </sheetData>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A.trasa"/>
      <sheetName val="B.PUTNI PRIJELAZI I PROLAZI"/>
      <sheetName val="C.PUO &quot;ĐAKOVO - JUG&quot; "/>
      <sheetName val="D.PUO &quot;ANDRIJEVCI&quot;"/>
      <sheetName val="Rekapitulacija"/>
      <sheetName val="Uputa"/>
    </sheetNames>
    <sheetDataSet>
      <sheetData sheetId="0" refreshError="1">
        <row r="2">
          <cell r="B2">
            <v>1</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Module6"/>
      <sheetName val="Module5"/>
      <sheetName val="Module4"/>
      <sheetName val="Module3"/>
      <sheetName val="Module2"/>
      <sheetName val="Module1"/>
      <sheetName val="Nap"/>
      <sheetName val="Osn-Pod"/>
      <sheetName val="Ugov"/>
      <sheetName val="Kuce"/>
      <sheetName val="Pr-Sit"/>
      <sheetName val="Dop-Ug"/>
      <sheetName val="Obra"/>
      <sheetName val="Ok-Sit"/>
      <sheetName val="Evid"/>
      <sheetName val="Osn_Pod"/>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row r="5">
          <cell r="E5">
            <v>0</v>
          </cell>
        </row>
      </sheetData>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C1" sqref="C1:F3"/>
    </sheetView>
  </sheetViews>
  <sheetFormatPr defaultColWidth="9.109375" defaultRowHeight="14.4"/>
  <cols>
    <col min="1" max="1" width="6.6640625" style="54" customWidth="1"/>
    <col min="2" max="2" width="48.6640625" style="54" customWidth="1"/>
    <col min="3" max="3" width="7.6640625" style="54" customWidth="1"/>
    <col min="4" max="4" width="11.6640625" style="54" customWidth="1"/>
    <col min="5" max="5" width="12.6640625" style="54" customWidth="1"/>
    <col min="6" max="6" width="14.6640625" style="54" customWidth="1"/>
    <col min="7" max="16384" width="9.109375" style="54"/>
  </cols>
  <sheetData>
    <row r="1" spans="1:7" ht="18" customHeight="1">
      <c r="A1" s="566"/>
      <c r="B1" s="567"/>
      <c r="C1" s="572" t="s">
        <v>233</v>
      </c>
      <c r="D1" s="573"/>
      <c r="E1" s="574"/>
      <c r="F1" s="513" t="s">
        <v>218</v>
      </c>
      <c r="G1" s="62"/>
    </row>
    <row r="2" spans="1:7" ht="18" customHeight="1">
      <c r="A2" s="568"/>
      <c r="B2" s="569"/>
      <c r="C2" s="575"/>
      <c r="D2" s="576"/>
      <c r="E2" s="577"/>
      <c r="F2" s="514" t="s">
        <v>10</v>
      </c>
      <c r="G2" s="62"/>
    </row>
    <row r="3" spans="1:7" ht="18" customHeight="1">
      <c r="A3" s="570"/>
      <c r="B3" s="571"/>
      <c r="C3" s="578"/>
      <c r="D3" s="579"/>
      <c r="E3" s="580"/>
      <c r="F3" s="2" t="s">
        <v>217</v>
      </c>
      <c r="G3" s="62"/>
    </row>
    <row r="4" spans="1:7">
      <c r="A4" s="6"/>
      <c r="B4" s="242"/>
      <c r="C4" s="243"/>
      <c r="D4" s="515"/>
      <c r="E4" s="515"/>
      <c r="F4" s="515"/>
    </row>
    <row r="5" spans="1:7" ht="21" customHeight="1">
      <c r="A5" s="561" t="s">
        <v>219</v>
      </c>
      <c r="B5" s="561"/>
      <c r="C5" s="561"/>
      <c r="D5" s="561"/>
      <c r="E5" s="561"/>
      <c r="F5" s="561"/>
      <c r="G5" s="62"/>
    </row>
    <row r="6" spans="1:7" ht="21" customHeight="1">
      <c r="A6" s="516" t="s">
        <v>220</v>
      </c>
      <c r="B6" s="581" t="s">
        <v>221</v>
      </c>
      <c r="C6" s="582"/>
      <c r="D6" s="582"/>
      <c r="E6" s="582"/>
      <c r="F6" s="517"/>
      <c r="G6" s="62"/>
    </row>
    <row r="7" spans="1:7" ht="21" customHeight="1">
      <c r="A7" s="516" t="s">
        <v>222</v>
      </c>
      <c r="B7" s="518" t="s">
        <v>223</v>
      </c>
      <c r="C7" s="519"/>
      <c r="D7" s="517"/>
      <c r="E7" s="137"/>
      <c r="F7" s="517"/>
      <c r="G7" s="62"/>
    </row>
    <row r="8" spans="1:7" ht="21" customHeight="1">
      <c r="A8" s="516"/>
      <c r="B8" s="518" t="s">
        <v>224</v>
      </c>
      <c r="C8" s="519"/>
      <c r="D8" s="517"/>
      <c r="E8" s="137"/>
      <c r="F8" s="517"/>
      <c r="G8" s="62"/>
    </row>
    <row r="9" spans="1:7" ht="21" customHeight="1">
      <c r="A9" s="516"/>
      <c r="B9" s="518"/>
      <c r="C9" s="519"/>
      <c r="D9" s="517"/>
      <c r="E9" s="137"/>
      <c r="F9" s="517"/>
      <c r="G9" s="62"/>
    </row>
    <row r="10" spans="1:7" ht="21" customHeight="1">
      <c r="A10" s="516"/>
      <c r="B10" s="516"/>
      <c r="C10" s="516"/>
      <c r="D10" s="516"/>
      <c r="E10" s="516"/>
      <c r="F10" s="516"/>
      <c r="G10" s="62"/>
    </row>
    <row r="11" spans="1:7" s="62" customFormat="1" ht="21" customHeight="1">
      <c r="A11" s="583" t="s">
        <v>234</v>
      </c>
      <c r="B11" s="561"/>
      <c r="C11" s="561"/>
      <c r="D11" s="561"/>
      <c r="E11" s="561"/>
      <c r="F11" s="561"/>
    </row>
    <row r="12" spans="1:7" s="62" customFormat="1" ht="36.75" customHeight="1">
      <c r="A12" s="520"/>
      <c r="B12" s="565" t="s">
        <v>233</v>
      </c>
      <c r="C12" s="565"/>
      <c r="D12" s="565"/>
      <c r="E12" s="565"/>
      <c r="F12" s="565"/>
    </row>
    <row r="13" spans="1:7" s="62" customFormat="1" ht="21" customHeight="1">
      <c r="A13" s="520"/>
      <c r="B13" s="521"/>
      <c r="C13" s="521"/>
      <c r="D13" s="521"/>
      <c r="E13" s="521"/>
      <c r="F13" s="521"/>
    </row>
    <row r="14" spans="1:7" ht="21" customHeight="1">
      <c r="A14" s="561" t="s">
        <v>225</v>
      </c>
      <c r="B14" s="561"/>
      <c r="C14" s="561"/>
      <c r="D14" s="561"/>
      <c r="E14" s="561"/>
      <c r="F14" s="561"/>
      <c r="G14" s="62"/>
    </row>
    <row r="15" spans="1:7" ht="21" customHeight="1">
      <c r="A15" s="562" t="s">
        <v>226</v>
      </c>
      <c r="B15" s="562"/>
      <c r="C15" s="521"/>
      <c r="D15" s="521"/>
      <c r="E15" s="521"/>
      <c r="F15" s="521"/>
      <c r="G15" s="62"/>
    </row>
    <row r="16" spans="1:7" ht="21" customHeight="1">
      <c r="A16" s="516"/>
      <c r="B16" s="518" t="s">
        <v>235</v>
      </c>
      <c r="C16" s="516"/>
      <c r="D16" s="516"/>
      <c r="E16" s="516"/>
      <c r="F16" s="516"/>
      <c r="G16" s="62"/>
    </row>
    <row r="17" spans="1:7" ht="21" customHeight="1">
      <c r="A17" s="516"/>
      <c r="B17" s="518" t="s">
        <v>236</v>
      </c>
      <c r="C17" s="516"/>
      <c r="D17" s="516"/>
      <c r="E17" s="516"/>
      <c r="F17" s="516"/>
      <c r="G17" s="62"/>
    </row>
    <row r="18" spans="1:7" ht="21" customHeight="1">
      <c r="A18" s="516"/>
      <c r="B18" s="516"/>
      <c r="C18" s="516"/>
      <c r="D18" s="516"/>
      <c r="E18" s="516"/>
      <c r="F18" s="516"/>
      <c r="G18" s="62"/>
    </row>
    <row r="19" spans="1:7" ht="21" customHeight="1">
      <c r="A19" s="516"/>
      <c r="B19" s="516"/>
      <c r="C19" s="516"/>
      <c r="D19" s="516"/>
      <c r="E19" s="516"/>
      <c r="F19" s="516"/>
      <c r="G19" s="62"/>
    </row>
    <row r="20" spans="1:7" ht="21" customHeight="1">
      <c r="A20" s="516"/>
      <c r="B20" s="516"/>
      <c r="C20" s="516"/>
      <c r="D20" s="516"/>
      <c r="E20" s="516"/>
      <c r="F20" s="516"/>
      <c r="G20" s="62"/>
    </row>
    <row r="21" spans="1:7" ht="21" customHeight="1"/>
    <row r="23" spans="1:7" ht="31.5" customHeight="1">
      <c r="A23" s="563"/>
      <c r="B23" s="563"/>
      <c r="C23" s="563"/>
      <c r="D23" s="563"/>
      <c r="E23" s="563"/>
      <c r="F23" s="563"/>
    </row>
    <row r="31" spans="1:7" ht="15.6">
      <c r="A31" s="522"/>
      <c r="B31" s="522"/>
      <c r="C31" s="523"/>
      <c r="D31" s="523"/>
      <c r="E31" s="523"/>
      <c r="F31" s="523"/>
      <c r="G31" s="523"/>
    </row>
    <row r="32" spans="1:7" ht="18" customHeight="1">
      <c r="A32" s="564" t="s">
        <v>227</v>
      </c>
      <c r="B32" s="564"/>
      <c r="C32" s="523"/>
      <c r="D32" s="524"/>
      <c r="E32" s="523"/>
      <c r="F32" s="523"/>
      <c r="G32" s="523"/>
    </row>
    <row r="33" spans="1:7" ht="18" customHeight="1">
      <c r="A33" s="564" t="s">
        <v>228</v>
      </c>
      <c r="B33" s="564"/>
      <c r="C33" s="523"/>
      <c r="D33" s="524"/>
      <c r="E33" s="523"/>
      <c r="F33" s="523"/>
      <c r="G33" s="523"/>
    </row>
    <row r="34" spans="1:7" ht="15.6">
      <c r="A34" s="522"/>
      <c r="B34" s="522"/>
      <c r="C34" s="523"/>
      <c r="D34" s="523"/>
      <c r="E34" s="523"/>
      <c r="F34" s="523"/>
      <c r="G34" s="523"/>
    </row>
    <row r="35" spans="1:7" ht="15.6">
      <c r="A35" s="522"/>
      <c r="B35" s="522"/>
      <c r="C35" s="523"/>
      <c r="D35" s="523"/>
      <c r="E35" s="523"/>
      <c r="F35" s="523"/>
      <c r="G35" s="523"/>
    </row>
    <row r="36" spans="1:7" ht="15.6">
      <c r="A36" s="522"/>
      <c r="B36" s="522"/>
      <c r="C36" s="523"/>
      <c r="D36" s="523"/>
      <c r="E36" s="523"/>
      <c r="F36" s="523"/>
      <c r="G36" s="523"/>
    </row>
    <row r="37" spans="1:7" ht="15.6">
      <c r="A37" s="522"/>
      <c r="B37" s="522"/>
      <c r="C37" s="523"/>
      <c r="D37" s="523"/>
      <c r="E37" s="523"/>
      <c r="F37" s="523"/>
      <c r="G37" s="523"/>
    </row>
    <row r="38" spans="1:7" ht="15.6">
      <c r="A38" s="522"/>
      <c r="B38" s="522"/>
      <c r="C38" s="523"/>
      <c r="D38" s="523"/>
      <c r="E38" s="523"/>
      <c r="F38" s="523"/>
      <c r="G38" s="523"/>
    </row>
    <row r="39" spans="1:7" ht="15.6">
      <c r="A39" s="523"/>
      <c r="B39" s="523"/>
      <c r="C39" s="523"/>
      <c r="D39" s="523"/>
      <c r="E39" s="523"/>
      <c r="F39" s="523"/>
      <c r="G39" s="523"/>
    </row>
    <row r="40" spans="1:7" ht="15.6">
      <c r="A40" s="523"/>
      <c r="B40" s="523"/>
      <c r="C40" s="523"/>
      <c r="D40" s="523"/>
      <c r="E40" s="523"/>
      <c r="F40" s="523"/>
      <c r="G40" s="523"/>
    </row>
    <row r="41" spans="1:7" ht="15.6">
      <c r="A41" s="523"/>
      <c r="B41" s="523"/>
      <c r="C41" s="523"/>
      <c r="D41" s="558" t="s">
        <v>229</v>
      </c>
      <c r="E41" s="558"/>
      <c r="F41" s="558"/>
      <c r="G41" s="523"/>
    </row>
    <row r="42" spans="1:7" ht="15.6">
      <c r="A42" s="523"/>
      <c r="B42" s="523"/>
      <c r="C42" s="523"/>
      <c r="D42" s="558" t="s">
        <v>230</v>
      </c>
      <c r="E42" s="558"/>
      <c r="F42" s="558"/>
      <c r="G42" s="523"/>
    </row>
    <row r="51" spans="1:6">
      <c r="A51" s="559" t="s">
        <v>237</v>
      </c>
      <c r="B51" s="559"/>
      <c r="C51" s="559"/>
      <c r="D51" s="559"/>
      <c r="E51" s="559"/>
      <c r="F51" s="559"/>
    </row>
    <row r="52" spans="1:6">
      <c r="A52" s="527"/>
      <c r="B52" s="527"/>
      <c r="C52" s="527"/>
      <c r="D52" s="527"/>
      <c r="E52" s="527"/>
      <c r="F52" s="527"/>
    </row>
    <row r="54" spans="1:6" s="525" customFormat="1" ht="24.9" customHeight="1">
      <c r="A54" s="560" t="s">
        <v>231</v>
      </c>
      <c r="B54" s="560"/>
    </row>
    <row r="55" spans="1:6" s="525" customFormat="1" ht="24.9" customHeight="1">
      <c r="A55" s="526"/>
      <c r="B55" s="526" t="s">
        <v>232</v>
      </c>
    </row>
    <row r="56" spans="1:6" s="525" customFormat="1" ht="24.9" customHeight="1">
      <c r="A56" s="526"/>
      <c r="B56" s="526" t="s">
        <v>238</v>
      </c>
    </row>
    <row r="57" spans="1:6" s="525" customFormat="1" ht="24.9" customHeight="1">
      <c r="A57" s="526"/>
      <c r="B57" s="526" t="s">
        <v>239</v>
      </c>
    </row>
    <row r="58" spans="1:6" s="525" customFormat="1" ht="24.9" customHeight="1">
      <c r="A58" s="526"/>
      <c r="B58" s="526"/>
    </row>
    <row r="59" spans="1:6" s="525" customFormat="1" ht="24.9" customHeight="1">
      <c r="A59" s="526"/>
      <c r="B59" s="526"/>
    </row>
    <row r="60" spans="1:6" s="525" customFormat="1" ht="24.9" customHeight="1">
      <c r="A60" s="526"/>
      <c r="B60" s="526"/>
    </row>
    <row r="61" spans="1:6" s="525" customFormat="1" ht="24.9" customHeight="1">
      <c r="A61" s="526"/>
      <c r="B61" s="526"/>
    </row>
    <row r="62" spans="1:6" s="525" customFormat="1" ht="24.9" customHeight="1"/>
    <row r="63" spans="1:6" s="525" customFormat="1" ht="24.9" customHeight="1"/>
    <row r="64" spans="1:6" s="525" customFormat="1" ht="24.9" customHeight="1"/>
    <row r="65" s="525" customFormat="1" ht="24.9" customHeight="1"/>
  </sheetData>
  <mergeCells count="15">
    <mergeCell ref="B12:F12"/>
    <mergeCell ref="A1:B3"/>
    <mergeCell ref="C1:E3"/>
    <mergeCell ref="A5:F5"/>
    <mergeCell ref="B6:E6"/>
    <mergeCell ref="A11:F11"/>
    <mergeCell ref="D41:F41"/>
    <mergeCell ref="D42:F42"/>
    <mergeCell ref="A51:F51"/>
    <mergeCell ref="A54:B54"/>
    <mergeCell ref="A14:F14"/>
    <mergeCell ref="A15:B15"/>
    <mergeCell ref="A23:F23"/>
    <mergeCell ref="A32:B32"/>
    <mergeCell ref="A33:B33"/>
  </mergeCells>
  <pageMargins left="0.98425196850393704" right="0.39370078740157483" top="0.59055118110236227" bottom="0.59055118110236227" header="0.39370078740157483" footer="0.39370078740157483"/>
  <pageSetup paperSize="9" scale="85" orientation="portrait" r:id="rId1"/>
  <headerFooter>
    <oddFooter>&amp;R-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
  <sheetViews>
    <sheetView showZeros="0" zoomScaleNormal="100" zoomScaleSheetLayoutView="100" workbookViewId="0">
      <selection activeCell="E12" sqref="E12:F12"/>
    </sheetView>
  </sheetViews>
  <sheetFormatPr defaultRowHeight="13.8"/>
  <cols>
    <col min="1" max="1" width="6.6640625" style="65" customWidth="1"/>
    <col min="2" max="2" width="48.6640625" style="65" customWidth="1"/>
    <col min="3" max="3" width="7.6640625" style="65" customWidth="1"/>
    <col min="4" max="4" width="11.6640625" style="65" customWidth="1"/>
    <col min="5" max="5" width="12.6640625" style="65" customWidth="1"/>
    <col min="6" max="6" width="14.6640625" style="65" customWidth="1"/>
    <col min="7" max="7" width="21.109375" style="65" customWidth="1"/>
    <col min="8" max="8" width="9.109375" style="65"/>
    <col min="9" max="9" width="14.5546875" style="65" bestFit="1" customWidth="1"/>
    <col min="10" max="10" width="15.6640625" style="65" customWidth="1"/>
    <col min="11" max="11" width="17.88671875" style="65" customWidth="1"/>
    <col min="12" max="12" width="9.109375" style="65"/>
    <col min="13" max="13" width="14.5546875" style="65" bestFit="1" customWidth="1"/>
    <col min="14" max="256" width="9.109375" style="65"/>
    <col min="257" max="257" width="8" style="65" customWidth="1"/>
    <col min="258" max="258" width="46.109375" style="65" customWidth="1"/>
    <col min="259" max="259" width="20.88671875" style="65" customWidth="1"/>
    <col min="260" max="260" width="1.88671875" style="65" customWidth="1"/>
    <col min="261" max="261" width="15.44140625" style="65" customWidth="1"/>
    <col min="262" max="262" width="10" style="65" customWidth="1"/>
    <col min="263" max="263" width="21.109375" style="65" customWidth="1"/>
    <col min="264" max="264" width="9.109375" style="65"/>
    <col min="265" max="265" width="14.5546875" style="65" bestFit="1" customWidth="1"/>
    <col min="266" max="266" width="15.6640625" style="65" customWidth="1"/>
    <col min="267" max="267" width="17.88671875" style="65" customWidth="1"/>
    <col min="268" max="268" width="9.109375" style="65"/>
    <col min="269" max="269" width="14.5546875" style="65" bestFit="1" customWidth="1"/>
    <col min="270" max="512" width="9.109375" style="65"/>
    <col min="513" max="513" width="8" style="65" customWidth="1"/>
    <col min="514" max="514" width="46.109375" style="65" customWidth="1"/>
    <col min="515" max="515" width="20.88671875" style="65" customWidth="1"/>
    <col min="516" max="516" width="1.88671875" style="65" customWidth="1"/>
    <col min="517" max="517" width="15.44140625" style="65" customWidth="1"/>
    <col min="518" max="518" width="10" style="65" customWidth="1"/>
    <col min="519" max="519" width="21.109375" style="65" customWidth="1"/>
    <col min="520" max="520" width="9.109375" style="65"/>
    <col min="521" max="521" width="14.5546875" style="65" bestFit="1" customWidth="1"/>
    <col min="522" max="522" width="15.6640625" style="65" customWidth="1"/>
    <col min="523" max="523" width="17.88671875" style="65" customWidth="1"/>
    <col min="524" max="524" width="9.109375" style="65"/>
    <col min="525" max="525" width="14.5546875" style="65" bestFit="1" customWidth="1"/>
    <col min="526" max="768" width="9.109375" style="65"/>
    <col min="769" max="769" width="8" style="65" customWidth="1"/>
    <col min="770" max="770" width="46.109375" style="65" customWidth="1"/>
    <col min="771" max="771" width="20.88671875" style="65" customWidth="1"/>
    <col min="772" max="772" width="1.88671875" style="65" customWidth="1"/>
    <col min="773" max="773" width="15.44140625" style="65" customWidth="1"/>
    <col min="774" max="774" width="10" style="65" customWidth="1"/>
    <col min="775" max="775" width="21.109375" style="65" customWidth="1"/>
    <col min="776" max="776" width="9.109375" style="65"/>
    <col min="777" max="777" width="14.5546875" style="65" bestFit="1" customWidth="1"/>
    <col min="778" max="778" width="15.6640625" style="65" customWidth="1"/>
    <col min="779" max="779" width="17.88671875" style="65" customWidth="1"/>
    <col min="780" max="780" width="9.109375" style="65"/>
    <col min="781" max="781" width="14.5546875" style="65" bestFit="1" customWidth="1"/>
    <col min="782" max="1024" width="9.109375" style="65"/>
    <col min="1025" max="1025" width="8" style="65" customWidth="1"/>
    <col min="1026" max="1026" width="46.109375" style="65" customWidth="1"/>
    <col min="1027" max="1027" width="20.88671875" style="65" customWidth="1"/>
    <col min="1028" max="1028" width="1.88671875" style="65" customWidth="1"/>
    <col min="1029" max="1029" width="15.44140625" style="65" customWidth="1"/>
    <col min="1030" max="1030" width="10" style="65" customWidth="1"/>
    <col min="1031" max="1031" width="21.109375" style="65" customWidth="1"/>
    <col min="1032" max="1032" width="9.109375" style="65"/>
    <col min="1033" max="1033" width="14.5546875" style="65" bestFit="1" customWidth="1"/>
    <col min="1034" max="1034" width="15.6640625" style="65" customWidth="1"/>
    <col min="1035" max="1035" width="17.88671875" style="65" customWidth="1"/>
    <col min="1036" max="1036" width="9.109375" style="65"/>
    <col min="1037" max="1037" width="14.5546875" style="65" bestFit="1" customWidth="1"/>
    <col min="1038" max="1280" width="9.109375" style="65"/>
    <col min="1281" max="1281" width="8" style="65" customWidth="1"/>
    <col min="1282" max="1282" width="46.109375" style="65" customWidth="1"/>
    <col min="1283" max="1283" width="20.88671875" style="65" customWidth="1"/>
    <col min="1284" max="1284" width="1.88671875" style="65" customWidth="1"/>
    <col min="1285" max="1285" width="15.44140625" style="65" customWidth="1"/>
    <col min="1286" max="1286" width="10" style="65" customWidth="1"/>
    <col min="1287" max="1287" width="21.109375" style="65" customWidth="1"/>
    <col min="1288" max="1288" width="9.109375" style="65"/>
    <col min="1289" max="1289" width="14.5546875" style="65" bestFit="1" customWidth="1"/>
    <col min="1290" max="1290" width="15.6640625" style="65" customWidth="1"/>
    <col min="1291" max="1291" width="17.88671875" style="65" customWidth="1"/>
    <col min="1292" max="1292" width="9.109375" style="65"/>
    <col min="1293" max="1293" width="14.5546875" style="65" bestFit="1" customWidth="1"/>
    <col min="1294" max="1536" width="9.109375" style="65"/>
    <col min="1537" max="1537" width="8" style="65" customWidth="1"/>
    <col min="1538" max="1538" width="46.109375" style="65" customWidth="1"/>
    <col min="1539" max="1539" width="20.88671875" style="65" customWidth="1"/>
    <col min="1540" max="1540" width="1.88671875" style="65" customWidth="1"/>
    <col min="1541" max="1541" width="15.44140625" style="65" customWidth="1"/>
    <col min="1542" max="1542" width="10" style="65" customWidth="1"/>
    <col min="1543" max="1543" width="21.109375" style="65" customWidth="1"/>
    <col min="1544" max="1544" width="9.109375" style="65"/>
    <col min="1545" max="1545" width="14.5546875" style="65" bestFit="1" customWidth="1"/>
    <col min="1546" max="1546" width="15.6640625" style="65" customWidth="1"/>
    <col min="1547" max="1547" width="17.88671875" style="65" customWidth="1"/>
    <col min="1548" max="1548" width="9.109375" style="65"/>
    <col min="1549" max="1549" width="14.5546875" style="65" bestFit="1" customWidth="1"/>
    <col min="1550" max="1792" width="9.109375" style="65"/>
    <col min="1793" max="1793" width="8" style="65" customWidth="1"/>
    <col min="1794" max="1794" width="46.109375" style="65" customWidth="1"/>
    <col min="1795" max="1795" width="20.88671875" style="65" customWidth="1"/>
    <col min="1796" max="1796" width="1.88671875" style="65" customWidth="1"/>
    <col min="1797" max="1797" width="15.44140625" style="65" customWidth="1"/>
    <col min="1798" max="1798" width="10" style="65" customWidth="1"/>
    <col min="1799" max="1799" width="21.109375" style="65" customWidth="1"/>
    <col min="1800" max="1800" width="9.109375" style="65"/>
    <col min="1801" max="1801" width="14.5546875" style="65" bestFit="1" customWidth="1"/>
    <col min="1802" max="1802" width="15.6640625" style="65" customWidth="1"/>
    <col min="1803" max="1803" width="17.88671875" style="65" customWidth="1"/>
    <col min="1804" max="1804" width="9.109375" style="65"/>
    <col min="1805" max="1805" width="14.5546875" style="65" bestFit="1" customWidth="1"/>
    <col min="1806" max="2048" width="9.109375" style="65"/>
    <col min="2049" max="2049" width="8" style="65" customWidth="1"/>
    <col min="2050" max="2050" width="46.109375" style="65" customWidth="1"/>
    <col min="2051" max="2051" width="20.88671875" style="65" customWidth="1"/>
    <col min="2052" max="2052" width="1.88671875" style="65" customWidth="1"/>
    <col min="2053" max="2053" width="15.44140625" style="65" customWidth="1"/>
    <col min="2054" max="2054" width="10" style="65" customWidth="1"/>
    <col min="2055" max="2055" width="21.109375" style="65" customWidth="1"/>
    <col min="2056" max="2056" width="9.109375" style="65"/>
    <col min="2057" max="2057" width="14.5546875" style="65" bestFit="1" customWidth="1"/>
    <col min="2058" max="2058" width="15.6640625" style="65" customWidth="1"/>
    <col min="2059" max="2059" width="17.88671875" style="65" customWidth="1"/>
    <col min="2060" max="2060" width="9.109375" style="65"/>
    <col min="2061" max="2061" width="14.5546875" style="65" bestFit="1" customWidth="1"/>
    <col min="2062" max="2304" width="9.109375" style="65"/>
    <col min="2305" max="2305" width="8" style="65" customWidth="1"/>
    <col min="2306" max="2306" width="46.109375" style="65" customWidth="1"/>
    <col min="2307" max="2307" width="20.88671875" style="65" customWidth="1"/>
    <col min="2308" max="2308" width="1.88671875" style="65" customWidth="1"/>
    <col min="2309" max="2309" width="15.44140625" style="65" customWidth="1"/>
    <col min="2310" max="2310" width="10" style="65" customWidth="1"/>
    <col min="2311" max="2311" width="21.109375" style="65" customWidth="1"/>
    <col min="2312" max="2312" width="9.109375" style="65"/>
    <col min="2313" max="2313" width="14.5546875" style="65" bestFit="1" customWidth="1"/>
    <col min="2314" max="2314" width="15.6640625" style="65" customWidth="1"/>
    <col min="2315" max="2315" width="17.88671875" style="65" customWidth="1"/>
    <col min="2316" max="2316" width="9.109375" style="65"/>
    <col min="2317" max="2317" width="14.5546875" style="65" bestFit="1" customWidth="1"/>
    <col min="2318" max="2560" width="9.109375" style="65"/>
    <col min="2561" max="2561" width="8" style="65" customWidth="1"/>
    <col min="2562" max="2562" width="46.109375" style="65" customWidth="1"/>
    <col min="2563" max="2563" width="20.88671875" style="65" customWidth="1"/>
    <col min="2564" max="2564" width="1.88671875" style="65" customWidth="1"/>
    <col min="2565" max="2565" width="15.44140625" style="65" customWidth="1"/>
    <col min="2566" max="2566" width="10" style="65" customWidth="1"/>
    <col min="2567" max="2567" width="21.109375" style="65" customWidth="1"/>
    <col min="2568" max="2568" width="9.109375" style="65"/>
    <col min="2569" max="2569" width="14.5546875" style="65" bestFit="1" customWidth="1"/>
    <col min="2570" max="2570" width="15.6640625" style="65" customWidth="1"/>
    <col min="2571" max="2571" width="17.88671875" style="65" customWidth="1"/>
    <col min="2572" max="2572" width="9.109375" style="65"/>
    <col min="2573" max="2573" width="14.5546875" style="65" bestFit="1" customWidth="1"/>
    <col min="2574" max="2816" width="9.109375" style="65"/>
    <col min="2817" max="2817" width="8" style="65" customWidth="1"/>
    <col min="2818" max="2818" width="46.109375" style="65" customWidth="1"/>
    <col min="2819" max="2819" width="20.88671875" style="65" customWidth="1"/>
    <col min="2820" max="2820" width="1.88671875" style="65" customWidth="1"/>
    <col min="2821" max="2821" width="15.44140625" style="65" customWidth="1"/>
    <col min="2822" max="2822" width="10" style="65" customWidth="1"/>
    <col min="2823" max="2823" width="21.109375" style="65" customWidth="1"/>
    <col min="2824" max="2824" width="9.109375" style="65"/>
    <col min="2825" max="2825" width="14.5546875" style="65" bestFit="1" customWidth="1"/>
    <col min="2826" max="2826" width="15.6640625" style="65" customWidth="1"/>
    <col min="2827" max="2827" width="17.88671875" style="65" customWidth="1"/>
    <col min="2828" max="2828" width="9.109375" style="65"/>
    <col min="2829" max="2829" width="14.5546875" style="65" bestFit="1" customWidth="1"/>
    <col min="2830" max="3072" width="9.109375" style="65"/>
    <col min="3073" max="3073" width="8" style="65" customWidth="1"/>
    <col min="3074" max="3074" width="46.109375" style="65" customWidth="1"/>
    <col min="3075" max="3075" width="20.88671875" style="65" customWidth="1"/>
    <col min="3076" max="3076" width="1.88671875" style="65" customWidth="1"/>
    <col min="3077" max="3077" width="15.44140625" style="65" customWidth="1"/>
    <col min="3078" max="3078" width="10" style="65" customWidth="1"/>
    <col min="3079" max="3079" width="21.109375" style="65" customWidth="1"/>
    <col min="3080" max="3080" width="9.109375" style="65"/>
    <col min="3081" max="3081" width="14.5546875" style="65" bestFit="1" customWidth="1"/>
    <col min="3082" max="3082" width="15.6640625" style="65" customWidth="1"/>
    <col min="3083" max="3083" width="17.88671875" style="65" customWidth="1"/>
    <col min="3084" max="3084" width="9.109375" style="65"/>
    <col min="3085" max="3085" width="14.5546875" style="65" bestFit="1" customWidth="1"/>
    <col min="3086" max="3328" width="9.109375" style="65"/>
    <col min="3329" max="3329" width="8" style="65" customWidth="1"/>
    <col min="3330" max="3330" width="46.109375" style="65" customWidth="1"/>
    <col min="3331" max="3331" width="20.88671875" style="65" customWidth="1"/>
    <col min="3332" max="3332" width="1.88671875" style="65" customWidth="1"/>
    <col min="3333" max="3333" width="15.44140625" style="65" customWidth="1"/>
    <col min="3334" max="3334" width="10" style="65" customWidth="1"/>
    <col min="3335" max="3335" width="21.109375" style="65" customWidth="1"/>
    <col min="3336" max="3336" width="9.109375" style="65"/>
    <col min="3337" max="3337" width="14.5546875" style="65" bestFit="1" customWidth="1"/>
    <col min="3338" max="3338" width="15.6640625" style="65" customWidth="1"/>
    <col min="3339" max="3339" width="17.88671875" style="65" customWidth="1"/>
    <col min="3340" max="3340" width="9.109375" style="65"/>
    <col min="3341" max="3341" width="14.5546875" style="65" bestFit="1" customWidth="1"/>
    <col min="3342" max="3584" width="9.109375" style="65"/>
    <col min="3585" max="3585" width="8" style="65" customWidth="1"/>
    <col min="3586" max="3586" width="46.109375" style="65" customWidth="1"/>
    <col min="3587" max="3587" width="20.88671875" style="65" customWidth="1"/>
    <col min="3588" max="3588" width="1.88671875" style="65" customWidth="1"/>
    <col min="3589" max="3589" width="15.44140625" style="65" customWidth="1"/>
    <col min="3590" max="3590" width="10" style="65" customWidth="1"/>
    <col min="3591" max="3591" width="21.109375" style="65" customWidth="1"/>
    <col min="3592" max="3592" width="9.109375" style="65"/>
    <col min="3593" max="3593" width="14.5546875" style="65" bestFit="1" customWidth="1"/>
    <col min="3594" max="3594" width="15.6640625" style="65" customWidth="1"/>
    <col min="3595" max="3595" width="17.88671875" style="65" customWidth="1"/>
    <col min="3596" max="3596" width="9.109375" style="65"/>
    <col min="3597" max="3597" width="14.5546875" style="65" bestFit="1" customWidth="1"/>
    <col min="3598" max="3840" width="9.109375" style="65"/>
    <col min="3841" max="3841" width="8" style="65" customWidth="1"/>
    <col min="3842" max="3842" width="46.109375" style="65" customWidth="1"/>
    <col min="3843" max="3843" width="20.88671875" style="65" customWidth="1"/>
    <col min="3844" max="3844" width="1.88671875" style="65" customWidth="1"/>
    <col min="3845" max="3845" width="15.44140625" style="65" customWidth="1"/>
    <col min="3846" max="3846" width="10" style="65" customWidth="1"/>
    <col min="3847" max="3847" width="21.109375" style="65" customWidth="1"/>
    <col min="3848" max="3848" width="9.109375" style="65"/>
    <col min="3849" max="3849" width="14.5546875" style="65" bestFit="1" customWidth="1"/>
    <col min="3850" max="3850" width="15.6640625" style="65" customWidth="1"/>
    <col min="3851" max="3851" width="17.88671875" style="65" customWidth="1"/>
    <col min="3852" max="3852" width="9.109375" style="65"/>
    <col min="3853" max="3853" width="14.5546875" style="65" bestFit="1" customWidth="1"/>
    <col min="3854" max="4096" width="9.109375" style="65"/>
    <col min="4097" max="4097" width="8" style="65" customWidth="1"/>
    <col min="4098" max="4098" width="46.109375" style="65" customWidth="1"/>
    <col min="4099" max="4099" width="20.88671875" style="65" customWidth="1"/>
    <col min="4100" max="4100" width="1.88671875" style="65" customWidth="1"/>
    <col min="4101" max="4101" width="15.44140625" style="65" customWidth="1"/>
    <col min="4102" max="4102" width="10" style="65" customWidth="1"/>
    <col min="4103" max="4103" width="21.109375" style="65" customWidth="1"/>
    <col min="4104" max="4104" width="9.109375" style="65"/>
    <col min="4105" max="4105" width="14.5546875" style="65" bestFit="1" customWidth="1"/>
    <col min="4106" max="4106" width="15.6640625" style="65" customWidth="1"/>
    <col min="4107" max="4107" width="17.88671875" style="65" customWidth="1"/>
    <col min="4108" max="4108" width="9.109375" style="65"/>
    <col min="4109" max="4109" width="14.5546875" style="65" bestFit="1" customWidth="1"/>
    <col min="4110" max="4352" width="9.109375" style="65"/>
    <col min="4353" max="4353" width="8" style="65" customWidth="1"/>
    <col min="4354" max="4354" width="46.109375" style="65" customWidth="1"/>
    <col min="4355" max="4355" width="20.88671875" style="65" customWidth="1"/>
    <col min="4356" max="4356" width="1.88671875" style="65" customWidth="1"/>
    <col min="4357" max="4357" width="15.44140625" style="65" customWidth="1"/>
    <col min="4358" max="4358" width="10" style="65" customWidth="1"/>
    <col min="4359" max="4359" width="21.109375" style="65" customWidth="1"/>
    <col min="4360" max="4360" width="9.109375" style="65"/>
    <col min="4361" max="4361" width="14.5546875" style="65" bestFit="1" customWidth="1"/>
    <col min="4362" max="4362" width="15.6640625" style="65" customWidth="1"/>
    <col min="4363" max="4363" width="17.88671875" style="65" customWidth="1"/>
    <col min="4364" max="4364" width="9.109375" style="65"/>
    <col min="4365" max="4365" width="14.5546875" style="65" bestFit="1" customWidth="1"/>
    <col min="4366" max="4608" width="9.109375" style="65"/>
    <col min="4609" max="4609" width="8" style="65" customWidth="1"/>
    <col min="4610" max="4610" width="46.109375" style="65" customWidth="1"/>
    <col min="4611" max="4611" width="20.88671875" style="65" customWidth="1"/>
    <col min="4612" max="4612" width="1.88671875" style="65" customWidth="1"/>
    <col min="4613" max="4613" width="15.44140625" style="65" customWidth="1"/>
    <col min="4614" max="4614" width="10" style="65" customWidth="1"/>
    <col min="4615" max="4615" width="21.109375" style="65" customWidth="1"/>
    <col min="4616" max="4616" width="9.109375" style="65"/>
    <col min="4617" max="4617" width="14.5546875" style="65" bestFit="1" customWidth="1"/>
    <col min="4618" max="4618" width="15.6640625" style="65" customWidth="1"/>
    <col min="4619" max="4619" width="17.88671875" style="65" customWidth="1"/>
    <col min="4620" max="4620" width="9.109375" style="65"/>
    <col min="4621" max="4621" width="14.5546875" style="65" bestFit="1" customWidth="1"/>
    <col min="4622" max="4864" width="9.109375" style="65"/>
    <col min="4865" max="4865" width="8" style="65" customWidth="1"/>
    <col min="4866" max="4866" width="46.109375" style="65" customWidth="1"/>
    <col min="4867" max="4867" width="20.88671875" style="65" customWidth="1"/>
    <col min="4868" max="4868" width="1.88671875" style="65" customWidth="1"/>
    <col min="4869" max="4869" width="15.44140625" style="65" customWidth="1"/>
    <col min="4870" max="4870" width="10" style="65" customWidth="1"/>
    <col min="4871" max="4871" width="21.109375" style="65" customWidth="1"/>
    <col min="4872" max="4872" width="9.109375" style="65"/>
    <col min="4873" max="4873" width="14.5546875" style="65" bestFit="1" customWidth="1"/>
    <col min="4874" max="4874" width="15.6640625" style="65" customWidth="1"/>
    <col min="4875" max="4875" width="17.88671875" style="65" customWidth="1"/>
    <col min="4876" max="4876" width="9.109375" style="65"/>
    <col min="4877" max="4877" width="14.5546875" style="65" bestFit="1" customWidth="1"/>
    <col min="4878" max="5120" width="9.109375" style="65"/>
    <col min="5121" max="5121" width="8" style="65" customWidth="1"/>
    <col min="5122" max="5122" width="46.109375" style="65" customWidth="1"/>
    <col min="5123" max="5123" width="20.88671875" style="65" customWidth="1"/>
    <col min="5124" max="5124" width="1.88671875" style="65" customWidth="1"/>
    <col min="5125" max="5125" width="15.44140625" style="65" customWidth="1"/>
    <col min="5126" max="5126" width="10" style="65" customWidth="1"/>
    <col min="5127" max="5127" width="21.109375" style="65" customWidth="1"/>
    <col min="5128" max="5128" width="9.109375" style="65"/>
    <col min="5129" max="5129" width="14.5546875" style="65" bestFit="1" customWidth="1"/>
    <col min="5130" max="5130" width="15.6640625" style="65" customWidth="1"/>
    <col min="5131" max="5131" width="17.88671875" style="65" customWidth="1"/>
    <col min="5132" max="5132" width="9.109375" style="65"/>
    <col min="5133" max="5133" width="14.5546875" style="65" bestFit="1" customWidth="1"/>
    <col min="5134" max="5376" width="9.109375" style="65"/>
    <col min="5377" max="5377" width="8" style="65" customWidth="1"/>
    <col min="5378" max="5378" width="46.109375" style="65" customWidth="1"/>
    <col min="5379" max="5379" width="20.88671875" style="65" customWidth="1"/>
    <col min="5380" max="5380" width="1.88671875" style="65" customWidth="1"/>
    <col min="5381" max="5381" width="15.44140625" style="65" customWidth="1"/>
    <col min="5382" max="5382" width="10" style="65" customWidth="1"/>
    <col min="5383" max="5383" width="21.109375" style="65" customWidth="1"/>
    <col min="5384" max="5384" width="9.109375" style="65"/>
    <col min="5385" max="5385" width="14.5546875" style="65" bestFit="1" customWidth="1"/>
    <col min="5386" max="5386" width="15.6640625" style="65" customWidth="1"/>
    <col min="5387" max="5387" width="17.88671875" style="65" customWidth="1"/>
    <col min="5388" max="5388" width="9.109375" style="65"/>
    <col min="5389" max="5389" width="14.5546875" style="65" bestFit="1" customWidth="1"/>
    <col min="5390" max="5632" width="9.109375" style="65"/>
    <col min="5633" max="5633" width="8" style="65" customWidth="1"/>
    <col min="5634" max="5634" width="46.109375" style="65" customWidth="1"/>
    <col min="5635" max="5635" width="20.88671875" style="65" customWidth="1"/>
    <col min="5636" max="5636" width="1.88671875" style="65" customWidth="1"/>
    <col min="5637" max="5637" width="15.44140625" style="65" customWidth="1"/>
    <col min="5638" max="5638" width="10" style="65" customWidth="1"/>
    <col min="5639" max="5639" width="21.109375" style="65" customWidth="1"/>
    <col min="5640" max="5640" width="9.109375" style="65"/>
    <col min="5641" max="5641" width="14.5546875" style="65" bestFit="1" customWidth="1"/>
    <col min="5642" max="5642" width="15.6640625" style="65" customWidth="1"/>
    <col min="5643" max="5643" width="17.88671875" style="65" customWidth="1"/>
    <col min="5644" max="5644" width="9.109375" style="65"/>
    <col min="5645" max="5645" width="14.5546875" style="65" bestFit="1" customWidth="1"/>
    <col min="5646" max="5888" width="9.109375" style="65"/>
    <col min="5889" max="5889" width="8" style="65" customWidth="1"/>
    <col min="5890" max="5890" width="46.109375" style="65" customWidth="1"/>
    <col min="5891" max="5891" width="20.88671875" style="65" customWidth="1"/>
    <col min="5892" max="5892" width="1.88671875" style="65" customWidth="1"/>
    <col min="5893" max="5893" width="15.44140625" style="65" customWidth="1"/>
    <col min="5894" max="5894" width="10" style="65" customWidth="1"/>
    <col min="5895" max="5895" width="21.109375" style="65" customWidth="1"/>
    <col min="5896" max="5896" width="9.109375" style="65"/>
    <col min="5897" max="5897" width="14.5546875" style="65" bestFit="1" customWidth="1"/>
    <col min="5898" max="5898" width="15.6640625" style="65" customWidth="1"/>
    <col min="5899" max="5899" width="17.88671875" style="65" customWidth="1"/>
    <col min="5900" max="5900" width="9.109375" style="65"/>
    <col min="5901" max="5901" width="14.5546875" style="65" bestFit="1" customWidth="1"/>
    <col min="5902" max="6144" width="9.109375" style="65"/>
    <col min="6145" max="6145" width="8" style="65" customWidth="1"/>
    <col min="6146" max="6146" width="46.109375" style="65" customWidth="1"/>
    <col min="6147" max="6147" width="20.88671875" style="65" customWidth="1"/>
    <col min="6148" max="6148" width="1.88671875" style="65" customWidth="1"/>
    <col min="6149" max="6149" width="15.44140625" style="65" customWidth="1"/>
    <col min="6150" max="6150" width="10" style="65" customWidth="1"/>
    <col min="6151" max="6151" width="21.109375" style="65" customWidth="1"/>
    <col min="6152" max="6152" width="9.109375" style="65"/>
    <col min="6153" max="6153" width="14.5546875" style="65" bestFit="1" customWidth="1"/>
    <col min="6154" max="6154" width="15.6640625" style="65" customWidth="1"/>
    <col min="6155" max="6155" width="17.88671875" style="65" customWidth="1"/>
    <col min="6156" max="6156" width="9.109375" style="65"/>
    <col min="6157" max="6157" width="14.5546875" style="65" bestFit="1" customWidth="1"/>
    <col min="6158" max="6400" width="9.109375" style="65"/>
    <col min="6401" max="6401" width="8" style="65" customWidth="1"/>
    <col min="6402" max="6402" width="46.109375" style="65" customWidth="1"/>
    <col min="6403" max="6403" width="20.88671875" style="65" customWidth="1"/>
    <col min="6404" max="6404" width="1.88671875" style="65" customWidth="1"/>
    <col min="6405" max="6405" width="15.44140625" style="65" customWidth="1"/>
    <col min="6406" max="6406" width="10" style="65" customWidth="1"/>
    <col min="6407" max="6407" width="21.109375" style="65" customWidth="1"/>
    <col min="6408" max="6408" width="9.109375" style="65"/>
    <col min="6409" max="6409" width="14.5546875" style="65" bestFit="1" customWidth="1"/>
    <col min="6410" max="6410" width="15.6640625" style="65" customWidth="1"/>
    <col min="6411" max="6411" width="17.88671875" style="65" customWidth="1"/>
    <col min="6412" max="6412" width="9.109375" style="65"/>
    <col min="6413" max="6413" width="14.5546875" style="65" bestFit="1" customWidth="1"/>
    <col min="6414" max="6656" width="9.109375" style="65"/>
    <col min="6657" max="6657" width="8" style="65" customWidth="1"/>
    <col min="6658" max="6658" width="46.109375" style="65" customWidth="1"/>
    <col min="6659" max="6659" width="20.88671875" style="65" customWidth="1"/>
    <col min="6660" max="6660" width="1.88671875" style="65" customWidth="1"/>
    <col min="6661" max="6661" width="15.44140625" style="65" customWidth="1"/>
    <col min="6662" max="6662" width="10" style="65" customWidth="1"/>
    <col min="6663" max="6663" width="21.109375" style="65" customWidth="1"/>
    <col min="6664" max="6664" width="9.109375" style="65"/>
    <col min="6665" max="6665" width="14.5546875" style="65" bestFit="1" customWidth="1"/>
    <col min="6666" max="6666" width="15.6640625" style="65" customWidth="1"/>
    <col min="6667" max="6667" width="17.88671875" style="65" customWidth="1"/>
    <col min="6668" max="6668" width="9.109375" style="65"/>
    <col min="6669" max="6669" width="14.5546875" style="65" bestFit="1" customWidth="1"/>
    <col min="6670" max="6912" width="9.109375" style="65"/>
    <col min="6913" max="6913" width="8" style="65" customWidth="1"/>
    <col min="6914" max="6914" width="46.109375" style="65" customWidth="1"/>
    <col min="6915" max="6915" width="20.88671875" style="65" customWidth="1"/>
    <col min="6916" max="6916" width="1.88671875" style="65" customWidth="1"/>
    <col min="6917" max="6917" width="15.44140625" style="65" customWidth="1"/>
    <col min="6918" max="6918" width="10" style="65" customWidth="1"/>
    <col min="6919" max="6919" width="21.109375" style="65" customWidth="1"/>
    <col min="6920" max="6920" width="9.109375" style="65"/>
    <col min="6921" max="6921" width="14.5546875" style="65" bestFit="1" customWidth="1"/>
    <col min="6922" max="6922" width="15.6640625" style="65" customWidth="1"/>
    <col min="6923" max="6923" width="17.88671875" style="65" customWidth="1"/>
    <col min="6924" max="6924" width="9.109375" style="65"/>
    <col min="6925" max="6925" width="14.5546875" style="65" bestFit="1" customWidth="1"/>
    <col min="6926" max="7168" width="9.109375" style="65"/>
    <col min="7169" max="7169" width="8" style="65" customWidth="1"/>
    <col min="7170" max="7170" width="46.109375" style="65" customWidth="1"/>
    <col min="7171" max="7171" width="20.88671875" style="65" customWidth="1"/>
    <col min="7172" max="7172" width="1.88671875" style="65" customWidth="1"/>
    <col min="7173" max="7173" width="15.44140625" style="65" customWidth="1"/>
    <col min="7174" max="7174" width="10" style="65" customWidth="1"/>
    <col min="7175" max="7175" width="21.109375" style="65" customWidth="1"/>
    <col min="7176" max="7176" width="9.109375" style="65"/>
    <col min="7177" max="7177" width="14.5546875" style="65" bestFit="1" customWidth="1"/>
    <col min="7178" max="7178" width="15.6640625" style="65" customWidth="1"/>
    <col min="7179" max="7179" width="17.88671875" style="65" customWidth="1"/>
    <col min="7180" max="7180" width="9.109375" style="65"/>
    <col min="7181" max="7181" width="14.5546875" style="65" bestFit="1" customWidth="1"/>
    <col min="7182" max="7424" width="9.109375" style="65"/>
    <col min="7425" max="7425" width="8" style="65" customWidth="1"/>
    <col min="7426" max="7426" width="46.109375" style="65" customWidth="1"/>
    <col min="7427" max="7427" width="20.88671875" style="65" customWidth="1"/>
    <col min="7428" max="7428" width="1.88671875" style="65" customWidth="1"/>
    <col min="7429" max="7429" width="15.44140625" style="65" customWidth="1"/>
    <col min="7430" max="7430" width="10" style="65" customWidth="1"/>
    <col min="7431" max="7431" width="21.109375" style="65" customWidth="1"/>
    <col min="7432" max="7432" width="9.109375" style="65"/>
    <col min="7433" max="7433" width="14.5546875" style="65" bestFit="1" customWidth="1"/>
    <col min="7434" max="7434" width="15.6640625" style="65" customWidth="1"/>
    <col min="7435" max="7435" width="17.88671875" style="65" customWidth="1"/>
    <col min="7436" max="7436" width="9.109375" style="65"/>
    <col min="7437" max="7437" width="14.5546875" style="65" bestFit="1" customWidth="1"/>
    <col min="7438" max="7680" width="9.109375" style="65"/>
    <col min="7681" max="7681" width="8" style="65" customWidth="1"/>
    <col min="7682" max="7682" width="46.109375" style="65" customWidth="1"/>
    <col min="7683" max="7683" width="20.88671875" style="65" customWidth="1"/>
    <col min="7684" max="7684" width="1.88671875" style="65" customWidth="1"/>
    <col min="7685" max="7685" width="15.44140625" style="65" customWidth="1"/>
    <col min="7686" max="7686" width="10" style="65" customWidth="1"/>
    <col min="7687" max="7687" width="21.109375" style="65" customWidth="1"/>
    <col min="7688" max="7688" width="9.109375" style="65"/>
    <col min="7689" max="7689" width="14.5546875" style="65" bestFit="1" customWidth="1"/>
    <col min="7690" max="7690" width="15.6640625" style="65" customWidth="1"/>
    <col min="7691" max="7691" width="17.88671875" style="65" customWidth="1"/>
    <col min="7692" max="7692" width="9.109375" style="65"/>
    <col min="7693" max="7693" width="14.5546875" style="65" bestFit="1" customWidth="1"/>
    <col min="7694" max="7936" width="9.109375" style="65"/>
    <col min="7937" max="7937" width="8" style="65" customWidth="1"/>
    <col min="7938" max="7938" width="46.109375" style="65" customWidth="1"/>
    <col min="7939" max="7939" width="20.88671875" style="65" customWidth="1"/>
    <col min="7940" max="7940" width="1.88671875" style="65" customWidth="1"/>
    <col min="7941" max="7941" width="15.44140625" style="65" customWidth="1"/>
    <col min="7942" max="7942" width="10" style="65" customWidth="1"/>
    <col min="7943" max="7943" width="21.109375" style="65" customWidth="1"/>
    <col min="7944" max="7944" width="9.109375" style="65"/>
    <col min="7945" max="7945" width="14.5546875" style="65" bestFit="1" customWidth="1"/>
    <col min="7946" max="7946" width="15.6640625" style="65" customWidth="1"/>
    <col min="7947" max="7947" width="17.88671875" style="65" customWidth="1"/>
    <col min="7948" max="7948" width="9.109375" style="65"/>
    <col min="7949" max="7949" width="14.5546875" style="65" bestFit="1" customWidth="1"/>
    <col min="7950" max="8192" width="9.109375" style="65"/>
    <col min="8193" max="8193" width="8" style="65" customWidth="1"/>
    <col min="8194" max="8194" width="46.109375" style="65" customWidth="1"/>
    <col min="8195" max="8195" width="20.88671875" style="65" customWidth="1"/>
    <col min="8196" max="8196" width="1.88671875" style="65" customWidth="1"/>
    <col min="8197" max="8197" width="15.44140625" style="65" customWidth="1"/>
    <col min="8198" max="8198" width="10" style="65" customWidth="1"/>
    <col min="8199" max="8199" width="21.109375" style="65" customWidth="1"/>
    <col min="8200" max="8200" width="9.109375" style="65"/>
    <col min="8201" max="8201" width="14.5546875" style="65" bestFit="1" customWidth="1"/>
    <col min="8202" max="8202" width="15.6640625" style="65" customWidth="1"/>
    <col min="8203" max="8203" width="17.88671875" style="65" customWidth="1"/>
    <col min="8204" max="8204" width="9.109375" style="65"/>
    <col min="8205" max="8205" width="14.5546875" style="65" bestFit="1" customWidth="1"/>
    <col min="8206" max="8448" width="9.109375" style="65"/>
    <col min="8449" max="8449" width="8" style="65" customWidth="1"/>
    <col min="8450" max="8450" width="46.109375" style="65" customWidth="1"/>
    <col min="8451" max="8451" width="20.88671875" style="65" customWidth="1"/>
    <col min="8452" max="8452" width="1.88671875" style="65" customWidth="1"/>
    <col min="8453" max="8453" width="15.44140625" style="65" customWidth="1"/>
    <col min="8454" max="8454" width="10" style="65" customWidth="1"/>
    <col min="8455" max="8455" width="21.109375" style="65" customWidth="1"/>
    <col min="8456" max="8456" width="9.109375" style="65"/>
    <col min="8457" max="8457" width="14.5546875" style="65" bestFit="1" customWidth="1"/>
    <col min="8458" max="8458" width="15.6640625" style="65" customWidth="1"/>
    <col min="8459" max="8459" width="17.88671875" style="65" customWidth="1"/>
    <col min="8460" max="8460" width="9.109375" style="65"/>
    <col min="8461" max="8461" width="14.5546875" style="65" bestFit="1" customWidth="1"/>
    <col min="8462" max="8704" width="9.109375" style="65"/>
    <col min="8705" max="8705" width="8" style="65" customWidth="1"/>
    <col min="8706" max="8706" width="46.109375" style="65" customWidth="1"/>
    <col min="8707" max="8707" width="20.88671875" style="65" customWidth="1"/>
    <col min="8708" max="8708" width="1.88671875" style="65" customWidth="1"/>
    <col min="8709" max="8709" width="15.44140625" style="65" customWidth="1"/>
    <col min="8710" max="8710" width="10" style="65" customWidth="1"/>
    <col min="8711" max="8711" width="21.109375" style="65" customWidth="1"/>
    <col min="8712" max="8712" width="9.109375" style="65"/>
    <col min="8713" max="8713" width="14.5546875" style="65" bestFit="1" customWidth="1"/>
    <col min="8714" max="8714" width="15.6640625" style="65" customWidth="1"/>
    <col min="8715" max="8715" width="17.88671875" style="65" customWidth="1"/>
    <col min="8716" max="8716" width="9.109375" style="65"/>
    <col min="8717" max="8717" width="14.5546875" style="65" bestFit="1" customWidth="1"/>
    <col min="8718" max="8960" width="9.109375" style="65"/>
    <col min="8961" max="8961" width="8" style="65" customWidth="1"/>
    <col min="8962" max="8962" width="46.109375" style="65" customWidth="1"/>
    <col min="8963" max="8963" width="20.88671875" style="65" customWidth="1"/>
    <col min="8964" max="8964" width="1.88671875" style="65" customWidth="1"/>
    <col min="8965" max="8965" width="15.44140625" style="65" customWidth="1"/>
    <col min="8966" max="8966" width="10" style="65" customWidth="1"/>
    <col min="8967" max="8967" width="21.109375" style="65" customWidth="1"/>
    <col min="8968" max="8968" width="9.109375" style="65"/>
    <col min="8969" max="8969" width="14.5546875" style="65" bestFit="1" customWidth="1"/>
    <col min="8970" max="8970" width="15.6640625" style="65" customWidth="1"/>
    <col min="8971" max="8971" width="17.88671875" style="65" customWidth="1"/>
    <col min="8972" max="8972" width="9.109375" style="65"/>
    <col min="8973" max="8973" width="14.5546875" style="65" bestFit="1" customWidth="1"/>
    <col min="8974" max="9216" width="9.109375" style="65"/>
    <col min="9217" max="9217" width="8" style="65" customWidth="1"/>
    <col min="9218" max="9218" width="46.109375" style="65" customWidth="1"/>
    <col min="9219" max="9219" width="20.88671875" style="65" customWidth="1"/>
    <col min="9220" max="9220" width="1.88671875" style="65" customWidth="1"/>
    <col min="9221" max="9221" width="15.44140625" style="65" customWidth="1"/>
    <col min="9222" max="9222" width="10" style="65" customWidth="1"/>
    <col min="9223" max="9223" width="21.109375" style="65" customWidth="1"/>
    <col min="9224" max="9224" width="9.109375" style="65"/>
    <col min="9225" max="9225" width="14.5546875" style="65" bestFit="1" customWidth="1"/>
    <col min="9226" max="9226" width="15.6640625" style="65" customWidth="1"/>
    <col min="9227" max="9227" width="17.88671875" style="65" customWidth="1"/>
    <col min="9228" max="9228" width="9.109375" style="65"/>
    <col min="9229" max="9229" width="14.5546875" style="65" bestFit="1" customWidth="1"/>
    <col min="9230" max="9472" width="9.109375" style="65"/>
    <col min="9473" max="9473" width="8" style="65" customWidth="1"/>
    <col min="9474" max="9474" width="46.109375" style="65" customWidth="1"/>
    <col min="9475" max="9475" width="20.88671875" style="65" customWidth="1"/>
    <col min="9476" max="9476" width="1.88671875" style="65" customWidth="1"/>
    <col min="9477" max="9477" width="15.44140625" style="65" customWidth="1"/>
    <col min="9478" max="9478" width="10" style="65" customWidth="1"/>
    <col min="9479" max="9479" width="21.109375" style="65" customWidth="1"/>
    <col min="9480" max="9480" width="9.109375" style="65"/>
    <col min="9481" max="9481" width="14.5546875" style="65" bestFit="1" customWidth="1"/>
    <col min="9482" max="9482" width="15.6640625" style="65" customWidth="1"/>
    <col min="9483" max="9483" width="17.88671875" style="65" customWidth="1"/>
    <col min="9484" max="9484" width="9.109375" style="65"/>
    <col min="9485" max="9485" width="14.5546875" style="65" bestFit="1" customWidth="1"/>
    <col min="9486" max="9728" width="9.109375" style="65"/>
    <col min="9729" max="9729" width="8" style="65" customWidth="1"/>
    <col min="9730" max="9730" width="46.109375" style="65" customWidth="1"/>
    <col min="9731" max="9731" width="20.88671875" style="65" customWidth="1"/>
    <col min="9732" max="9732" width="1.88671875" style="65" customWidth="1"/>
    <col min="9733" max="9733" width="15.44140625" style="65" customWidth="1"/>
    <col min="9734" max="9734" width="10" style="65" customWidth="1"/>
    <col min="9735" max="9735" width="21.109375" style="65" customWidth="1"/>
    <col min="9736" max="9736" width="9.109375" style="65"/>
    <col min="9737" max="9737" width="14.5546875" style="65" bestFit="1" customWidth="1"/>
    <col min="9738" max="9738" width="15.6640625" style="65" customWidth="1"/>
    <col min="9739" max="9739" width="17.88671875" style="65" customWidth="1"/>
    <col min="9740" max="9740" width="9.109375" style="65"/>
    <col min="9741" max="9741" width="14.5546875" style="65" bestFit="1" customWidth="1"/>
    <col min="9742" max="9984" width="9.109375" style="65"/>
    <col min="9985" max="9985" width="8" style="65" customWidth="1"/>
    <col min="9986" max="9986" width="46.109375" style="65" customWidth="1"/>
    <col min="9987" max="9987" width="20.88671875" style="65" customWidth="1"/>
    <col min="9988" max="9988" width="1.88671875" style="65" customWidth="1"/>
    <col min="9989" max="9989" width="15.44140625" style="65" customWidth="1"/>
    <col min="9990" max="9990" width="10" style="65" customWidth="1"/>
    <col min="9991" max="9991" width="21.109375" style="65" customWidth="1"/>
    <col min="9992" max="9992" width="9.109375" style="65"/>
    <col min="9993" max="9993" width="14.5546875" style="65" bestFit="1" customWidth="1"/>
    <col min="9994" max="9994" width="15.6640625" style="65" customWidth="1"/>
    <col min="9995" max="9995" width="17.88671875" style="65" customWidth="1"/>
    <col min="9996" max="9996" width="9.109375" style="65"/>
    <col min="9997" max="9997" width="14.5546875" style="65" bestFit="1" customWidth="1"/>
    <col min="9998" max="10240" width="9.109375" style="65"/>
    <col min="10241" max="10241" width="8" style="65" customWidth="1"/>
    <col min="10242" max="10242" width="46.109375" style="65" customWidth="1"/>
    <col min="10243" max="10243" width="20.88671875" style="65" customWidth="1"/>
    <col min="10244" max="10244" width="1.88671875" style="65" customWidth="1"/>
    <col min="10245" max="10245" width="15.44140625" style="65" customWidth="1"/>
    <col min="10246" max="10246" width="10" style="65" customWidth="1"/>
    <col min="10247" max="10247" width="21.109375" style="65" customWidth="1"/>
    <col min="10248" max="10248" width="9.109375" style="65"/>
    <col min="10249" max="10249" width="14.5546875" style="65" bestFit="1" customWidth="1"/>
    <col min="10250" max="10250" width="15.6640625" style="65" customWidth="1"/>
    <col min="10251" max="10251" width="17.88671875" style="65" customWidth="1"/>
    <col min="10252" max="10252" width="9.109375" style="65"/>
    <col min="10253" max="10253" width="14.5546875" style="65" bestFit="1" customWidth="1"/>
    <col min="10254" max="10496" width="9.109375" style="65"/>
    <col min="10497" max="10497" width="8" style="65" customWidth="1"/>
    <col min="10498" max="10498" width="46.109375" style="65" customWidth="1"/>
    <col min="10499" max="10499" width="20.88671875" style="65" customWidth="1"/>
    <col min="10500" max="10500" width="1.88671875" style="65" customWidth="1"/>
    <col min="10501" max="10501" width="15.44140625" style="65" customWidth="1"/>
    <col min="10502" max="10502" width="10" style="65" customWidth="1"/>
    <col min="10503" max="10503" width="21.109375" style="65" customWidth="1"/>
    <col min="10504" max="10504" width="9.109375" style="65"/>
    <col min="10505" max="10505" width="14.5546875" style="65" bestFit="1" customWidth="1"/>
    <col min="10506" max="10506" width="15.6640625" style="65" customWidth="1"/>
    <col min="10507" max="10507" width="17.88671875" style="65" customWidth="1"/>
    <col min="10508" max="10508" width="9.109375" style="65"/>
    <col min="10509" max="10509" width="14.5546875" style="65" bestFit="1" customWidth="1"/>
    <col min="10510" max="10752" width="9.109375" style="65"/>
    <col min="10753" max="10753" width="8" style="65" customWidth="1"/>
    <col min="10754" max="10754" width="46.109375" style="65" customWidth="1"/>
    <col min="10755" max="10755" width="20.88671875" style="65" customWidth="1"/>
    <col min="10756" max="10756" width="1.88671875" style="65" customWidth="1"/>
    <col min="10757" max="10757" width="15.44140625" style="65" customWidth="1"/>
    <col min="10758" max="10758" width="10" style="65" customWidth="1"/>
    <col min="10759" max="10759" width="21.109375" style="65" customWidth="1"/>
    <col min="10760" max="10760" width="9.109375" style="65"/>
    <col min="10761" max="10761" width="14.5546875" style="65" bestFit="1" customWidth="1"/>
    <col min="10762" max="10762" width="15.6640625" style="65" customWidth="1"/>
    <col min="10763" max="10763" width="17.88671875" style="65" customWidth="1"/>
    <col min="10764" max="10764" width="9.109375" style="65"/>
    <col min="10765" max="10765" width="14.5546875" style="65" bestFit="1" customWidth="1"/>
    <col min="10766" max="11008" width="9.109375" style="65"/>
    <col min="11009" max="11009" width="8" style="65" customWidth="1"/>
    <col min="11010" max="11010" width="46.109375" style="65" customWidth="1"/>
    <col min="11011" max="11011" width="20.88671875" style="65" customWidth="1"/>
    <col min="11012" max="11012" width="1.88671875" style="65" customWidth="1"/>
    <col min="11013" max="11013" width="15.44140625" style="65" customWidth="1"/>
    <col min="11014" max="11014" width="10" style="65" customWidth="1"/>
    <col min="11015" max="11015" width="21.109375" style="65" customWidth="1"/>
    <col min="11016" max="11016" width="9.109375" style="65"/>
    <col min="11017" max="11017" width="14.5546875" style="65" bestFit="1" customWidth="1"/>
    <col min="11018" max="11018" width="15.6640625" style="65" customWidth="1"/>
    <col min="11019" max="11019" width="17.88671875" style="65" customWidth="1"/>
    <col min="11020" max="11020" width="9.109375" style="65"/>
    <col min="11021" max="11021" width="14.5546875" style="65" bestFit="1" customWidth="1"/>
    <col min="11022" max="11264" width="9.109375" style="65"/>
    <col min="11265" max="11265" width="8" style="65" customWidth="1"/>
    <col min="11266" max="11266" width="46.109375" style="65" customWidth="1"/>
    <col min="11267" max="11267" width="20.88671875" style="65" customWidth="1"/>
    <col min="11268" max="11268" width="1.88671875" style="65" customWidth="1"/>
    <col min="11269" max="11269" width="15.44140625" style="65" customWidth="1"/>
    <col min="11270" max="11270" width="10" style="65" customWidth="1"/>
    <col min="11271" max="11271" width="21.109375" style="65" customWidth="1"/>
    <col min="11272" max="11272" width="9.109375" style="65"/>
    <col min="11273" max="11273" width="14.5546875" style="65" bestFit="1" customWidth="1"/>
    <col min="11274" max="11274" width="15.6640625" style="65" customWidth="1"/>
    <col min="11275" max="11275" width="17.88671875" style="65" customWidth="1"/>
    <col min="11276" max="11276" width="9.109375" style="65"/>
    <col min="11277" max="11277" width="14.5546875" style="65" bestFit="1" customWidth="1"/>
    <col min="11278" max="11520" width="9.109375" style="65"/>
    <col min="11521" max="11521" width="8" style="65" customWidth="1"/>
    <col min="11522" max="11522" width="46.109375" style="65" customWidth="1"/>
    <col min="11523" max="11523" width="20.88671875" style="65" customWidth="1"/>
    <col min="11524" max="11524" width="1.88671875" style="65" customWidth="1"/>
    <col min="11525" max="11525" width="15.44140625" style="65" customWidth="1"/>
    <col min="11526" max="11526" width="10" style="65" customWidth="1"/>
    <col min="11527" max="11527" width="21.109375" style="65" customWidth="1"/>
    <col min="11528" max="11528" width="9.109375" style="65"/>
    <col min="11529" max="11529" width="14.5546875" style="65" bestFit="1" customWidth="1"/>
    <col min="11530" max="11530" width="15.6640625" style="65" customWidth="1"/>
    <col min="11531" max="11531" width="17.88671875" style="65" customWidth="1"/>
    <col min="11532" max="11532" width="9.109375" style="65"/>
    <col min="11533" max="11533" width="14.5546875" style="65" bestFit="1" customWidth="1"/>
    <col min="11534" max="11776" width="9.109375" style="65"/>
    <col min="11777" max="11777" width="8" style="65" customWidth="1"/>
    <col min="11778" max="11778" width="46.109375" style="65" customWidth="1"/>
    <col min="11779" max="11779" width="20.88671875" style="65" customWidth="1"/>
    <col min="11780" max="11780" width="1.88671875" style="65" customWidth="1"/>
    <col min="11781" max="11781" width="15.44140625" style="65" customWidth="1"/>
    <col min="11782" max="11782" width="10" style="65" customWidth="1"/>
    <col min="11783" max="11783" width="21.109375" style="65" customWidth="1"/>
    <col min="11784" max="11784" width="9.109375" style="65"/>
    <col min="11785" max="11785" width="14.5546875" style="65" bestFit="1" customWidth="1"/>
    <col min="11786" max="11786" width="15.6640625" style="65" customWidth="1"/>
    <col min="11787" max="11787" width="17.88671875" style="65" customWidth="1"/>
    <col min="11788" max="11788" width="9.109375" style="65"/>
    <col min="11789" max="11789" width="14.5546875" style="65" bestFit="1" customWidth="1"/>
    <col min="11790" max="12032" width="9.109375" style="65"/>
    <col min="12033" max="12033" width="8" style="65" customWidth="1"/>
    <col min="12034" max="12034" width="46.109375" style="65" customWidth="1"/>
    <col min="12035" max="12035" width="20.88671875" style="65" customWidth="1"/>
    <col min="12036" max="12036" width="1.88671875" style="65" customWidth="1"/>
    <col min="12037" max="12037" width="15.44140625" style="65" customWidth="1"/>
    <col min="12038" max="12038" width="10" style="65" customWidth="1"/>
    <col min="12039" max="12039" width="21.109375" style="65" customWidth="1"/>
    <col min="12040" max="12040" width="9.109375" style="65"/>
    <col min="12041" max="12041" width="14.5546875" style="65" bestFit="1" customWidth="1"/>
    <col min="12042" max="12042" width="15.6640625" style="65" customWidth="1"/>
    <col min="12043" max="12043" width="17.88671875" style="65" customWidth="1"/>
    <col min="12044" max="12044" width="9.109375" style="65"/>
    <col min="12045" max="12045" width="14.5546875" style="65" bestFit="1" customWidth="1"/>
    <col min="12046" max="12288" width="9.109375" style="65"/>
    <col min="12289" max="12289" width="8" style="65" customWidth="1"/>
    <col min="12290" max="12290" width="46.109375" style="65" customWidth="1"/>
    <col min="12291" max="12291" width="20.88671875" style="65" customWidth="1"/>
    <col min="12292" max="12292" width="1.88671875" style="65" customWidth="1"/>
    <col min="12293" max="12293" width="15.44140625" style="65" customWidth="1"/>
    <col min="12294" max="12294" width="10" style="65" customWidth="1"/>
    <col min="12295" max="12295" width="21.109375" style="65" customWidth="1"/>
    <col min="12296" max="12296" width="9.109375" style="65"/>
    <col min="12297" max="12297" width="14.5546875" style="65" bestFit="1" customWidth="1"/>
    <col min="12298" max="12298" width="15.6640625" style="65" customWidth="1"/>
    <col min="12299" max="12299" width="17.88671875" style="65" customWidth="1"/>
    <col min="12300" max="12300" width="9.109375" style="65"/>
    <col min="12301" max="12301" width="14.5546875" style="65" bestFit="1" customWidth="1"/>
    <col min="12302" max="12544" width="9.109375" style="65"/>
    <col min="12545" max="12545" width="8" style="65" customWidth="1"/>
    <col min="12546" max="12546" width="46.109375" style="65" customWidth="1"/>
    <col min="12547" max="12547" width="20.88671875" style="65" customWidth="1"/>
    <col min="12548" max="12548" width="1.88671875" style="65" customWidth="1"/>
    <col min="12549" max="12549" width="15.44140625" style="65" customWidth="1"/>
    <col min="12550" max="12550" width="10" style="65" customWidth="1"/>
    <col min="12551" max="12551" width="21.109375" style="65" customWidth="1"/>
    <col min="12552" max="12552" width="9.109375" style="65"/>
    <col min="12553" max="12553" width="14.5546875" style="65" bestFit="1" customWidth="1"/>
    <col min="12554" max="12554" width="15.6640625" style="65" customWidth="1"/>
    <col min="12555" max="12555" width="17.88671875" style="65" customWidth="1"/>
    <col min="12556" max="12556" width="9.109375" style="65"/>
    <col min="12557" max="12557" width="14.5546875" style="65" bestFit="1" customWidth="1"/>
    <col min="12558" max="12800" width="9.109375" style="65"/>
    <col min="12801" max="12801" width="8" style="65" customWidth="1"/>
    <col min="12802" max="12802" width="46.109375" style="65" customWidth="1"/>
    <col min="12803" max="12803" width="20.88671875" style="65" customWidth="1"/>
    <col min="12804" max="12804" width="1.88671875" style="65" customWidth="1"/>
    <col min="12805" max="12805" width="15.44140625" style="65" customWidth="1"/>
    <col min="12806" max="12806" width="10" style="65" customWidth="1"/>
    <col min="12807" max="12807" width="21.109375" style="65" customWidth="1"/>
    <col min="12808" max="12808" width="9.109375" style="65"/>
    <col min="12809" max="12809" width="14.5546875" style="65" bestFit="1" customWidth="1"/>
    <col min="12810" max="12810" width="15.6640625" style="65" customWidth="1"/>
    <col min="12811" max="12811" width="17.88671875" style="65" customWidth="1"/>
    <col min="12812" max="12812" width="9.109375" style="65"/>
    <col min="12813" max="12813" width="14.5546875" style="65" bestFit="1" customWidth="1"/>
    <col min="12814" max="13056" width="9.109375" style="65"/>
    <col min="13057" max="13057" width="8" style="65" customWidth="1"/>
    <col min="13058" max="13058" width="46.109375" style="65" customWidth="1"/>
    <col min="13059" max="13059" width="20.88671875" style="65" customWidth="1"/>
    <col min="13060" max="13060" width="1.88671875" style="65" customWidth="1"/>
    <col min="13061" max="13061" width="15.44140625" style="65" customWidth="1"/>
    <col min="13062" max="13062" width="10" style="65" customWidth="1"/>
    <col min="13063" max="13063" width="21.109375" style="65" customWidth="1"/>
    <col min="13064" max="13064" width="9.109375" style="65"/>
    <col min="13065" max="13065" width="14.5546875" style="65" bestFit="1" customWidth="1"/>
    <col min="13066" max="13066" width="15.6640625" style="65" customWidth="1"/>
    <col min="13067" max="13067" width="17.88671875" style="65" customWidth="1"/>
    <col min="13068" max="13068" width="9.109375" style="65"/>
    <col min="13069" max="13069" width="14.5546875" style="65" bestFit="1" customWidth="1"/>
    <col min="13070" max="13312" width="9.109375" style="65"/>
    <col min="13313" max="13313" width="8" style="65" customWidth="1"/>
    <col min="13314" max="13314" width="46.109375" style="65" customWidth="1"/>
    <col min="13315" max="13315" width="20.88671875" style="65" customWidth="1"/>
    <col min="13316" max="13316" width="1.88671875" style="65" customWidth="1"/>
    <col min="13317" max="13317" width="15.44140625" style="65" customWidth="1"/>
    <col min="13318" max="13318" width="10" style="65" customWidth="1"/>
    <col min="13319" max="13319" width="21.109375" style="65" customWidth="1"/>
    <col min="13320" max="13320" width="9.109375" style="65"/>
    <col min="13321" max="13321" width="14.5546875" style="65" bestFit="1" customWidth="1"/>
    <col min="13322" max="13322" width="15.6640625" style="65" customWidth="1"/>
    <col min="13323" max="13323" width="17.88671875" style="65" customWidth="1"/>
    <col min="13324" max="13324" width="9.109375" style="65"/>
    <col min="13325" max="13325" width="14.5546875" style="65" bestFit="1" customWidth="1"/>
    <col min="13326" max="13568" width="9.109375" style="65"/>
    <col min="13569" max="13569" width="8" style="65" customWidth="1"/>
    <col min="13570" max="13570" width="46.109375" style="65" customWidth="1"/>
    <col min="13571" max="13571" width="20.88671875" style="65" customWidth="1"/>
    <col min="13572" max="13572" width="1.88671875" style="65" customWidth="1"/>
    <col min="13573" max="13573" width="15.44140625" style="65" customWidth="1"/>
    <col min="13574" max="13574" width="10" style="65" customWidth="1"/>
    <col min="13575" max="13575" width="21.109375" style="65" customWidth="1"/>
    <col min="13576" max="13576" width="9.109375" style="65"/>
    <col min="13577" max="13577" width="14.5546875" style="65" bestFit="1" customWidth="1"/>
    <col min="13578" max="13578" width="15.6640625" style="65" customWidth="1"/>
    <col min="13579" max="13579" width="17.88671875" style="65" customWidth="1"/>
    <col min="13580" max="13580" width="9.109375" style="65"/>
    <col min="13581" max="13581" width="14.5546875" style="65" bestFit="1" customWidth="1"/>
    <col min="13582" max="13824" width="9.109375" style="65"/>
    <col min="13825" max="13825" width="8" style="65" customWidth="1"/>
    <col min="13826" max="13826" width="46.109375" style="65" customWidth="1"/>
    <col min="13827" max="13827" width="20.88671875" style="65" customWidth="1"/>
    <col min="13828" max="13828" width="1.88671875" style="65" customWidth="1"/>
    <col min="13829" max="13829" width="15.44140625" style="65" customWidth="1"/>
    <col min="13830" max="13830" width="10" style="65" customWidth="1"/>
    <col min="13831" max="13831" width="21.109375" style="65" customWidth="1"/>
    <col min="13832" max="13832" width="9.109375" style="65"/>
    <col min="13833" max="13833" width="14.5546875" style="65" bestFit="1" customWidth="1"/>
    <col min="13834" max="13834" width="15.6640625" style="65" customWidth="1"/>
    <col min="13835" max="13835" width="17.88671875" style="65" customWidth="1"/>
    <col min="13836" max="13836" width="9.109375" style="65"/>
    <col min="13837" max="13837" width="14.5546875" style="65" bestFit="1" customWidth="1"/>
    <col min="13838" max="14080" width="9.109375" style="65"/>
    <col min="14081" max="14081" width="8" style="65" customWidth="1"/>
    <col min="14082" max="14082" width="46.109375" style="65" customWidth="1"/>
    <col min="14083" max="14083" width="20.88671875" style="65" customWidth="1"/>
    <col min="14084" max="14084" width="1.88671875" style="65" customWidth="1"/>
    <col min="14085" max="14085" width="15.44140625" style="65" customWidth="1"/>
    <col min="14086" max="14086" width="10" style="65" customWidth="1"/>
    <col min="14087" max="14087" width="21.109375" style="65" customWidth="1"/>
    <col min="14088" max="14088" width="9.109375" style="65"/>
    <col min="14089" max="14089" width="14.5546875" style="65" bestFit="1" customWidth="1"/>
    <col min="14090" max="14090" width="15.6640625" style="65" customWidth="1"/>
    <col min="14091" max="14091" width="17.88671875" style="65" customWidth="1"/>
    <col min="14092" max="14092" width="9.109375" style="65"/>
    <col min="14093" max="14093" width="14.5546875" style="65" bestFit="1" customWidth="1"/>
    <col min="14094" max="14336" width="9.109375" style="65"/>
    <col min="14337" max="14337" width="8" style="65" customWidth="1"/>
    <col min="14338" max="14338" width="46.109375" style="65" customWidth="1"/>
    <col min="14339" max="14339" width="20.88671875" style="65" customWidth="1"/>
    <col min="14340" max="14340" width="1.88671875" style="65" customWidth="1"/>
    <col min="14341" max="14341" width="15.44140625" style="65" customWidth="1"/>
    <col min="14342" max="14342" width="10" style="65" customWidth="1"/>
    <col min="14343" max="14343" width="21.109375" style="65" customWidth="1"/>
    <col min="14344" max="14344" width="9.109375" style="65"/>
    <col min="14345" max="14345" width="14.5546875" style="65" bestFit="1" customWidth="1"/>
    <col min="14346" max="14346" width="15.6640625" style="65" customWidth="1"/>
    <col min="14347" max="14347" width="17.88671875" style="65" customWidth="1"/>
    <col min="14348" max="14348" width="9.109375" style="65"/>
    <col min="14349" max="14349" width="14.5546875" style="65" bestFit="1" customWidth="1"/>
    <col min="14350" max="14592" width="9.109375" style="65"/>
    <col min="14593" max="14593" width="8" style="65" customWidth="1"/>
    <col min="14594" max="14594" width="46.109375" style="65" customWidth="1"/>
    <col min="14595" max="14595" width="20.88671875" style="65" customWidth="1"/>
    <col min="14596" max="14596" width="1.88671875" style="65" customWidth="1"/>
    <col min="14597" max="14597" width="15.44140625" style="65" customWidth="1"/>
    <col min="14598" max="14598" width="10" style="65" customWidth="1"/>
    <col min="14599" max="14599" width="21.109375" style="65" customWidth="1"/>
    <col min="14600" max="14600" width="9.109375" style="65"/>
    <col min="14601" max="14601" width="14.5546875" style="65" bestFit="1" customWidth="1"/>
    <col min="14602" max="14602" width="15.6640625" style="65" customWidth="1"/>
    <col min="14603" max="14603" width="17.88671875" style="65" customWidth="1"/>
    <col min="14604" max="14604" width="9.109375" style="65"/>
    <col min="14605" max="14605" width="14.5546875" style="65" bestFit="1" customWidth="1"/>
    <col min="14606" max="14848" width="9.109375" style="65"/>
    <col min="14849" max="14849" width="8" style="65" customWidth="1"/>
    <col min="14850" max="14850" width="46.109375" style="65" customWidth="1"/>
    <col min="14851" max="14851" width="20.88671875" style="65" customWidth="1"/>
    <col min="14852" max="14852" width="1.88671875" style="65" customWidth="1"/>
    <col min="14853" max="14853" width="15.44140625" style="65" customWidth="1"/>
    <col min="14854" max="14854" width="10" style="65" customWidth="1"/>
    <col min="14855" max="14855" width="21.109375" style="65" customWidth="1"/>
    <col min="14856" max="14856" width="9.109375" style="65"/>
    <col min="14857" max="14857" width="14.5546875" style="65" bestFit="1" customWidth="1"/>
    <col min="14858" max="14858" width="15.6640625" style="65" customWidth="1"/>
    <col min="14859" max="14859" width="17.88671875" style="65" customWidth="1"/>
    <col min="14860" max="14860" width="9.109375" style="65"/>
    <col min="14861" max="14861" width="14.5546875" style="65" bestFit="1" customWidth="1"/>
    <col min="14862" max="15104" width="9.109375" style="65"/>
    <col min="15105" max="15105" width="8" style="65" customWidth="1"/>
    <col min="15106" max="15106" width="46.109375" style="65" customWidth="1"/>
    <col min="15107" max="15107" width="20.88671875" style="65" customWidth="1"/>
    <col min="15108" max="15108" width="1.88671875" style="65" customWidth="1"/>
    <col min="15109" max="15109" width="15.44140625" style="65" customWidth="1"/>
    <col min="15110" max="15110" width="10" style="65" customWidth="1"/>
    <col min="15111" max="15111" width="21.109375" style="65" customWidth="1"/>
    <col min="15112" max="15112" width="9.109375" style="65"/>
    <col min="15113" max="15113" width="14.5546875" style="65" bestFit="1" customWidth="1"/>
    <col min="15114" max="15114" width="15.6640625" style="65" customWidth="1"/>
    <col min="15115" max="15115" width="17.88671875" style="65" customWidth="1"/>
    <col min="15116" max="15116" width="9.109375" style="65"/>
    <col min="15117" max="15117" width="14.5546875" style="65" bestFit="1" customWidth="1"/>
    <col min="15118" max="15360" width="9.109375" style="65"/>
    <col min="15361" max="15361" width="8" style="65" customWidth="1"/>
    <col min="15362" max="15362" width="46.109375" style="65" customWidth="1"/>
    <col min="15363" max="15363" width="20.88671875" style="65" customWidth="1"/>
    <col min="15364" max="15364" width="1.88671875" style="65" customWidth="1"/>
    <col min="15365" max="15365" width="15.44140625" style="65" customWidth="1"/>
    <col min="15366" max="15366" width="10" style="65" customWidth="1"/>
    <col min="15367" max="15367" width="21.109375" style="65" customWidth="1"/>
    <col min="15368" max="15368" width="9.109375" style="65"/>
    <col min="15369" max="15369" width="14.5546875" style="65" bestFit="1" customWidth="1"/>
    <col min="15370" max="15370" width="15.6640625" style="65" customWidth="1"/>
    <col min="15371" max="15371" width="17.88671875" style="65" customWidth="1"/>
    <col min="15372" max="15372" width="9.109375" style="65"/>
    <col min="15373" max="15373" width="14.5546875" style="65" bestFit="1" customWidth="1"/>
    <col min="15374" max="15616" width="9.109375" style="65"/>
    <col min="15617" max="15617" width="8" style="65" customWidth="1"/>
    <col min="15618" max="15618" width="46.109375" style="65" customWidth="1"/>
    <col min="15619" max="15619" width="20.88671875" style="65" customWidth="1"/>
    <col min="15620" max="15620" width="1.88671875" style="65" customWidth="1"/>
    <col min="15621" max="15621" width="15.44140625" style="65" customWidth="1"/>
    <col min="15622" max="15622" width="10" style="65" customWidth="1"/>
    <col min="15623" max="15623" width="21.109375" style="65" customWidth="1"/>
    <col min="15624" max="15624" width="9.109375" style="65"/>
    <col min="15625" max="15625" width="14.5546875" style="65" bestFit="1" customWidth="1"/>
    <col min="15626" max="15626" width="15.6640625" style="65" customWidth="1"/>
    <col min="15627" max="15627" width="17.88671875" style="65" customWidth="1"/>
    <col min="15628" max="15628" width="9.109375" style="65"/>
    <col min="15629" max="15629" width="14.5546875" style="65" bestFit="1" customWidth="1"/>
    <col min="15630" max="15872" width="9.109375" style="65"/>
    <col min="15873" max="15873" width="8" style="65" customWidth="1"/>
    <col min="15874" max="15874" width="46.109375" style="65" customWidth="1"/>
    <col min="15875" max="15875" width="20.88671875" style="65" customWidth="1"/>
    <col min="15876" max="15876" width="1.88671875" style="65" customWidth="1"/>
    <col min="15877" max="15877" width="15.44140625" style="65" customWidth="1"/>
    <col min="15878" max="15878" width="10" style="65" customWidth="1"/>
    <col min="15879" max="15879" width="21.109375" style="65" customWidth="1"/>
    <col min="15880" max="15880" width="9.109375" style="65"/>
    <col min="15881" max="15881" width="14.5546875" style="65" bestFit="1" customWidth="1"/>
    <col min="15882" max="15882" width="15.6640625" style="65" customWidth="1"/>
    <col min="15883" max="15883" width="17.88671875" style="65" customWidth="1"/>
    <col min="15884" max="15884" width="9.109375" style="65"/>
    <col min="15885" max="15885" width="14.5546875" style="65" bestFit="1" customWidth="1"/>
    <col min="15886" max="16128" width="9.109375" style="65"/>
    <col min="16129" max="16129" width="8" style="65" customWidth="1"/>
    <col min="16130" max="16130" width="46.109375" style="65" customWidth="1"/>
    <col min="16131" max="16131" width="20.88671875" style="65" customWidth="1"/>
    <col min="16132" max="16132" width="1.88671875" style="65" customWidth="1"/>
    <col min="16133" max="16133" width="15.44140625" style="65" customWidth="1"/>
    <col min="16134" max="16134" width="10" style="65" customWidth="1"/>
    <col min="16135" max="16135" width="21.109375" style="65" customWidth="1"/>
    <col min="16136" max="16136" width="9.109375" style="65"/>
    <col min="16137" max="16137" width="14.5546875" style="65" bestFit="1" customWidth="1"/>
    <col min="16138" max="16138" width="15.6640625" style="65" customWidth="1"/>
    <col min="16139" max="16139" width="17.88671875" style="65" customWidth="1"/>
    <col min="16140" max="16140" width="9.109375" style="65"/>
    <col min="16141" max="16141" width="14.5546875" style="65" bestFit="1" customWidth="1"/>
    <col min="16142" max="16384" width="9.109375" style="65"/>
  </cols>
  <sheetData>
    <row r="1" spans="1:10" s="64" customFormat="1" ht="18" customHeight="1">
      <c r="A1" s="566"/>
      <c r="B1" s="567"/>
      <c r="C1" s="572" t="s">
        <v>233</v>
      </c>
      <c r="D1" s="573"/>
      <c r="E1" s="574"/>
      <c r="F1" s="513" t="s">
        <v>218</v>
      </c>
      <c r="G1" s="1"/>
    </row>
    <row r="2" spans="1:10" s="64" customFormat="1" ht="18" customHeight="1">
      <c r="A2" s="568"/>
      <c r="B2" s="569"/>
      <c r="C2" s="575"/>
      <c r="D2" s="576"/>
      <c r="E2" s="577"/>
      <c r="F2" s="514" t="s">
        <v>10</v>
      </c>
      <c r="G2" s="1"/>
    </row>
    <row r="3" spans="1:10" s="64" customFormat="1" ht="18" customHeight="1">
      <c r="A3" s="570"/>
      <c r="B3" s="571"/>
      <c r="C3" s="578"/>
      <c r="D3" s="579"/>
      <c r="E3" s="580"/>
      <c r="F3" s="2" t="s">
        <v>217</v>
      </c>
      <c r="G3" s="1"/>
    </row>
    <row r="4" spans="1:10" s="64" customFormat="1" ht="18" customHeight="1">
      <c r="A4" s="23"/>
      <c r="B4" s="23"/>
      <c r="C4" s="24"/>
      <c r="D4" s="24"/>
      <c r="E4" s="25"/>
      <c r="F4" s="26"/>
      <c r="G4" s="27"/>
    </row>
    <row r="5" spans="1:10" ht="18.75" customHeight="1">
      <c r="A5" s="3"/>
      <c r="B5" s="4"/>
      <c r="C5" s="4"/>
      <c r="D5" s="4"/>
      <c r="E5" s="5"/>
      <c r="F5" s="5"/>
    </row>
    <row r="6" spans="1:10" ht="18.75" customHeight="1" thickBot="1">
      <c r="A6" s="3"/>
      <c r="B6" s="592" t="s">
        <v>11</v>
      </c>
      <c r="C6" s="592"/>
      <c r="D6" s="592"/>
      <c r="E6" s="592"/>
      <c r="F6" s="5"/>
    </row>
    <row r="7" spans="1:10" ht="14.4" thickTop="1">
      <c r="A7" s="66"/>
      <c r="B7" s="66"/>
      <c r="C7" s="66"/>
      <c r="D7" s="66"/>
      <c r="E7" s="66"/>
      <c r="F7" s="66"/>
    </row>
    <row r="8" spans="1:10">
      <c r="A8" s="66"/>
      <c r="B8" s="66"/>
      <c r="C8" s="66"/>
      <c r="D8" s="66"/>
      <c r="E8" s="66"/>
      <c r="F8" s="66"/>
    </row>
    <row r="9" spans="1:10">
      <c r="G9" s="67"/>
    </row>
    <row r="10" spans="1:10" ht="18" customHeight="1">
      <c r="A10" s="20" t="s">
        <v>22</v>
      </c>
      <c r="B10" s="593" t="s">
        <v>0</v>
      </c>
      <c r="C10" s="594"/>
      <c r="D10" s="595"/>
      <c r="E10" s="596" t="s">
        <v>25</v>
      </c>
      <c r="F10" s="597"/>
    </row>
    <row r="11" spans="1:10" ht="16.5" customHeight="1">
      <c r="A11" s="3"/>
      <c r="B11" s="4"/>
      <c r="C11" s="4"/>
      <c r="D11" s="4"/>
      <c r="E11" s="5"/>
      <c r="F11" s="5"/>
    </row>
    <row r="12" spans="1:10" s="68" customFormat="1">
      <c r="A12" s="124" t="s">
        <v>192</v>
      </c>
      <c r="B12" s="70" t="s">
        <v>66</v>
      </c>
      <c r="C12" s="70"/>
      <c r="D12" s="70"/>
      <c r="E12" s="584">
        <f>'Prometnice i uređenje okoliša'!E261</f>
        <v>0</v>
      </c>
      <c r="F12" s="584"/>
    </row>
    <row r="13" spans="1:10" s="68" customFormat="1">
      <c r="A13" s="124"/>
      <c r="B13" s="70"/>
      <c r="C13" s="70"/>
      <c r="D13" s="70"/>
      <c r="E13" s="462"/>
      <c r="F13" s="462"/>
    </row>
    <row r="14" spans="1:10" s="68" customFormat="1">
      <c r="A14" s="124" t="s">
        <v>193</v>
      </c>
      <c r="B14" s="70" t="s">
        <v>194</v>
      </c>
      <c r="C14" s="70"/>
      <c r="D14" s="70"/>
      <c r="E14" s="584">
        <f>VIK!E229</f>
        <v>0</v>
      </c>
      <c r="F14" s="584"/>
    </row>
    <row r="15" spans="1:10" s="68" customFormat="1" ht="16.5" customHeight="1">
      <c r="A15" s="73"/>
      <c r="B15" s="74"/>
      <c r="C15" s="74"/>
      <c r="D15" s="74"/>
      <c r="E15" s="75"/>
      <c r="F15" s="75"/>
      <c r="G15" s="71"/>
      <c r="H15" s="72"/>
      <c r="I15" s="69"/>
      <c r="J15" s="72"/>
    </row>
    <row r="16" spans="1:10" s="68" customFormat="1">
      <c r="A16" s="76"/>
      <c r="B16" s="76"/>
      <c r="C16" s="76"/>
      <c r="D16" s="76"/>
      <c r="E16" s="77"/>
      <c r="F16" s="77"/>
    </row>
    <row r="17" spans="1:6" s="68" customFormat="1" ht="18">
      <c r="A17" s="78"/>
      <c r="B17" s="78"/>
      <c r="C17" s="590" t="s">
        <v>17</v>
      </c>
      <c r="D17" s="590"/>
      <c r="E17" s="591">
        <f>SUM(E12:F14)</f>
        <v>0</v>
      </c>
      <c r="F17" s="591"/>
    </row>
    <row r="18" spans="1:6" s="68" customFormat="1" ht="18">
      <c r="A18" s="79"/>
      <c r="B18" s="79"/>
      <c r="C18" s="194"/>
      <c r="D18" s="194"/>
      <c r="E18" s="81"/>
      <c r="F18" s="81"/>
    </row>
    <row r="19" spans="1:6" s="68" customFormat="1" ht="18">
      <c r="A19" s="79"/>
      <c r="B19" s="79"/>
      <c r="C19" s="585" t="s">
        <v>68</v>
      </c>
      <c r="D19" s="585"/>
      <c r="E19" s="586">
        <f>E17*0.25</f>
        <v>0</v>
      </c>
      <c r="F19" s="586"/>
    </row>
    <row r="20" spans="1:6" s="68" customFormat="1" ht="18">
      <c r="A20" s="79"/>
      <c r="B20" s="79"/>
      <c r="C20" s="80"/>
      <c r="D20" s="80"/>
      <c r="E20" s="82"/>
      <c r="F20" s="82"/>
    </row>
    <row r="21" spans="1:6" s="68" customFormat="1" ht="24" customHeight="1">
      <c r="E21" s="69"/>
      <c r="F21" s="69"/>
    </row>
    <row r="22" spans="1:6" s="68" customFormat="1" ht="31.5" customHeight="1">
      <c r="A22" s="83"/>
      <c r="B22" s="587" t="s">
        <v>11</v>
      </c>
      <c r="C22" s="587"/>
      <c r="D22" s="587"/>
      <c r="E22" s="588">
        <f>SUM(E16:F20)</f>
        <v>0</v>
      </c>
      <c r="F22" s="589"/>
    </row>
    <row r="23" spans="1:6" s="68" customFormat="1">
      <c r="E23" s="69"/>
      <c r="F23" s="69"/>
    </row>
    <row r="24" spans="1:6">
      <c r="E24" s="84"/>
      <c r="F24" s="84"/>
    </row>
  </sheetData>
  <mergeCells count="13">
    <mergeCell ref="E12:F12"/>
    <mergeCell ref="A1:B3"/>
    <mergeCell ref="B6:E6"/>
    <mergeCell ref="B10:D10"/>
    <mergeCell ref="E10:F10"/>
    <mergeCell ref="C1:E3"/>
    <mergeCell ref="E14:F14"/>
    <mergeCell ref="C19:D19"/>
    <mergeCell ref="E19:F19"/>
    <mergeCell ref="B22:D22"/>
    <mergeCell ref="E22:F22"/>
    <mergeCell ref="C17:D17"/>
    <mergeCell ref="E17:F17"/>
  </mergeCells>
  <pageMargins left="0.98425196850393704" right="0.39370078740157483" top="0.59055118110236227" bottom="0.59055118110236227" header="0.39370078740157483" footer="0.39370078740157483"/>
  <pageSetup paperSize="9" scale="85" firstPageNumber="3" fitToHeight="0" orientation="portrait" useFirstPageNumber="1" horizontalDpi="4294967292" r:id="rId1"/>
  <headerFooter>
    <oddFooter>&amp;R-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83"/>
  <sheetViews>
    <sheetView showZeros="0" view="pageBreakPreview" topLeftCell="A70" zoomScaleNormal="100" zoomScaleSheetLayoutView="100" workbookViewId="0">
      <selection activeCell="D35" sqref="D35"/>
    </sheetView>
  </sheetViews>
  <sheetFormatPr defaultColWidth="9.109375" defaultRowHeight="14.4"/>
  <cols>
    <col min="1" max="1" width="6.6640625" style="54" customWidth="1"/>
    <col min="2" max="2" width="48.6640625" style="58" customWidth="1"/>
    <col min="3" max="3" width="7.6640625" style="59" customWidth="1"/>
    <col min="4" max="4" width="11.6640625" style="60" customWidth="1"/>
    <col min="5" max="5" width="12.6640625" style="22" customWidth="1"/>
    <col min="6" max="6" width="14.6640625" style="60" customWidth="1"/>
    <col min="7" max="7" width="8" style="431" customWidth="1"/>
    <col min="8" max="13" width="9.109375" style="54"/>
    <col min="14" max="14" width="41.88671875" style="54" customWidth="1"/>
    <col min="15" max="16384" width="9.109375" style="54"/>
  </cols>
  <sheetData>
    <row r="1" spans="1:7" ht="18" customHeight="1">
      <c r="A1" s="566"/>
      <c r="B1" s="567"/>
      <c r="C1" s="572" t="s">
        <v>233</v>
      </c>
      <c r="D1" s="573"/>
      <c r="E1" s="574"/>
      <c r="F1" s="513" t="s">
        <v>218</v>
      </c>
    </row>
    <row r="2" spans="1:7" ht="18" customHeight="1">
      <c r="A2" s="568"/>
      <c r="B2" s="569"/>
      <c r="C2" s="575"/>
      <c r="D2" s="576"/>
      <c r="E2" s="577"/>
      <c r="F2" s="514" t="s">
        <v>10</v>
      </c>
    </row>
    <row r="3" spans="1:7" ht="18" customHeight="1">
      <c r="A3" s="570"/>
      <c r="B3" s="571"/>
      <c r="C3" s="578"/>
      <c r="D3" s="579"/>
      <c r="E3" s="580"/>
      <c r="F3" s="2" t="s">
        <v>217</v>
      </c>
    </row>
    <row r="4" spans="1:7" customFormat="1">
      <c r="A4" s="6"/>
      <c r="B4" s="34"/>
      <c r="C4" s="35"/>
      <c r="D4" s="36"/>
      <c r="E4" s="36"/>
      <c r="F4" s="36"/>
      <c r="G4" s="424"/>
    </row>
    <row r="5" spans="1:7" customFormat="1" ht="21" customHeight="1">
      <c r="A5" s="598"/>
      <c r="B5" s="598"/>
      <c r="C5" s="598"/>
      <c r="D5" s="598"/>
      <c r="E5" s="598"/>
      <c r="F5" s="598"/>
      <c r="G5" s="424"/>
    </row>
    <row r="6" spans="1:7" customFormat="1" ht="21" customHeight="1">
      <c r="A6" s="134"/>
      <c r="B6" s="135"/>
      <c r="C6" s="136"/>
      <c r="D6" s="137"/>
      <c r="E6" s="137"/>
      <c r="F6" s="137"/>
      <c r="G6" s="424"/>
    </row>
    <row r="7" spans="1:7" customFormat="1" ht="21" customHeight="1">
      <c r="A7" s="134"/>
      <c r="B7" s="135"/>
      <c r="C7" s="136"/>
      <c r="D7" s="137"/>
      <c r="E7" s="137"/>
      <c r="F7" s="137"/>
      <c r="G7" s="424"/>
    </row>
    <row r="8" spans="1:7" customFormat="1" ht="21" customHeight="1">
      <c r="A8" s="134"/>
      <c r="B8" s="135"/>
      <c r="C8" s="136"/>
      <c r="D8" s="137"/>
      <c r="E8" s="137"/>
      <c r="F8" s="137"/>
      <c r="G8" s="424"/>
    </row>
    <row r="9" spans="1:7" customFormat="1" ht="21" customHeight="1">
      <c r="A9" s="134"/>
      <c r="B9" s="135"/>
      <c r="C9" s="136"/>
      <c r="D9" s="137"/>
      <c r="E9" s="137"/>
      <c r="F9" s="137"/>
      <c r="G9" s="424"/>
    </row>
    <row r="10" spans="1:7" customFormat="1" ht="21" customHeight="1">
      <c r="A10" s="598"/>
      <c r="B10" s="598"/>
      <c r="C10" s="598"/>
      <c r="D10" s="598"/>
      <c r="E10" s="598"/>
      <c r="F10" s="598"/>
      <c r="G10" s="424"/>
    </row>
    <row r="11" spans="1:7" customFormat="1" ht="21" customHeight="1">
      <c r="A11" s="134"/>
      <c r="B11" s="598"/>
      <c r="C11" s="598"/>
      <c r="D11" s="598"/>
      <c r="E11" s="598"/>
      <c r="F11" s="598"/>
      <c r="G11" s="424"/>
    </row>
    <row r="12" spans="1:7" customFormat="1" ht="21" customHeight="1">
      <c r="A12" s="598"/>
      <c r="B12" s="598"/>
      <c r="C12" s="598"/>
      <c r="D12" s="598"/>
      <c r="E12" s="598"/>
      <c r="F12" s="598"/>
      <c r="G12" s="424"/>
    </row>
    <row r="13" spans="1:7" customFormat="1" ht="21" customHeight="1">
      <c r="A13" s="599"/>
      <c r="B13" s="599"/>
      <c r="C13" s="136"/>
      <c r="D13" s="137"/>
      <c r="E13" s="137"/>
      <c r="F13" s="137"/>
      <c r="G13" s="424"/>
    </row>
    <row r="14" spans="1:7" customFormat="1" ht="21" customHeight="1">
      <c r="A14" s="134"/>
      <c r="B14" s="135"/>
      <c r="C14" s="136"/>
      <c r="D14" s="137"/>
      <c r="E14" s="137"/>
      <c r="F14" s="137"/>
      <c r="G14" s="424"/>
    </row>
    <row r="15" spans="1:7" customFormat="1" ht="21" customHeight="1">
      <c r="A15" s="134"/>
      <c r="B15" s="135"/>
      <c r="C15" s="136"/>
      <c r="D15" s="137"/>
      <c r="E15" s="137"/>
      <c r="F15" s="137"/>
      <c r="G15" s="424"/>
    </row>
    <row r="16" spans="1:7" customFormat="1" ht="21" customHeight="1">
      <c r="A16" s="134"/>
      <c r="B16" s="135"/>
      <c r="C16" s="136"/>
      <c r="D16" s="137"/>
      <c r="E16" s="137"/>
      <c r="F16" s="137"/>
      <c r="G16" s="424"/>
    </row>
    <row r="17" spans="1:7" customFormat="1" ht="21" customHeight="1">
      <c r="A17" s="134"/>
      <c r="B17" s="135"/>
      <c r="C17" s="136"/>
      <c r="D17" s="137"/>
      <c r="E17" s="137"/>
      <c r="F17" s="137"/>
      <c r="G17" s="424"/>
    </row>
    <row r="18" spans="1:7" customFormat="1" ht="21" customHeight="1">
      <c r="A18" s="134"/>
      <c r="B18" s="135"/>
      <c r="C18" s="136"/>
      <c r="D18" s="137"/>
      <c r="E18" s="137"/>
      <c r="F18" s="137"/>
      <c r="G18" s="424"/>
    </row>
    <row r="19" spans="1:7" customFormat="1" ht="12.75" customHeight="1">
      <c r="A19" s="599"/>
      <c r="B19" s="599"/>
      <c r="C19" s="136"/>
      <c r="D19" s="137"/>
      <c r="E19" s="137"/>
      <c r="F19" s="137"/>
      <c r="G19" s="424"/>
    </row>
    <row r="20" spans="1:7" customFormat="1" ht="12.75" customHeight="1">
      <c r="A20" s="458"/>
      <c r="B20" s="458"/>
      <c r="C20" s="136"/>
      <c r="D20" s="137"/>
      <c r="E20" s="137"/>
      <c r="F20" s="137"/>
      <c r="G20" s="424"/>
    </row>
    <row r="21" spans="1:7" customFormat="1" ht="21" customHeight="1">
      <c r="B21" s="140"/>
      <c r="C21" s="139"/>
      <c r="D21" s="22"/>
      <c r="E21" s="22"/>
      <c r="F21" s="22"/>
      <c r="G21" s="424"/>
    </row>
    <row r="22" spans="1:7" customFormat="1" ht="21" customHeight="1">
      <c r="B22" s="140"/>
      <c r="C22" s="139"/>
      <c r="D22" s="22"/>
      <c r="E22" s="22"/>
      <c r="F22" s="22"/>
      <c r="G22" s="424"/>
    </row>
    <row r="23" spans="1:7" customFormat="1" ht="21" customHeight="1">
      <c r="B23" s="140"/>
      <c r="C23" s="139"/>
      <c r="D23" s="22"/>
      <c r="E23" s="22"/>
      <c r="F23" s="22"/>
      <c r="G23" s="424"/>
    </row>
    <row r="24" spans="1:7" customFormat="1">
      <c r="B24" s="140"/>
      <c r="C24" s="139"/>
      <c r="D24" s="22"/>
      <c r="E24" s="22"/>
      <c r="F24" s="22"/>
      <c r="G24" s="424"/>
    </row>
    <row r="25" spans="1:7" customFormat="1" ht="32.25" customHeight="1">
      <c r="A25" s="600" t="s">
        <v>126</v>
      </c>
      <c r="B25" s="600"/>
      <c r="C25" s="600"/>
      <c r="D25" s="600"/>
      <c r="E25" s="600"/>
      <c r="F25" s="600"/>
      <c r="G25" s="424"/>
    </row>
    <row r="26" spans="1:7" customFormat="1">
      <c r="B26" s="140"/>
      <c r="C26" s="139"/>
      <c r="D26" s="22"/>
      <c r="E26" s="22"/>
      <c r="F26" s="22"/>
      <c r="G26" s="424"/>
    </row>
    <row r="27" spans="1:7" customFormat="1">
      <c r="B27" s="140"/>
      <c r="C27" s="139"/>
      <c r="D27" s="22"/>
      <c r="E27" s="22"/>
      <c r="F27" s="22"/>
      <c r="G27" s="424"/>
    </row>
    <row r="28" spans="1:7" customFormat="1">
      <c r="B28" s="140"/>
      <c r="C28" s="139"/>
      <c r="D28" s="22"/>
      <c r="E28" s="22"/>
      <c r="F28" s="22"/>
      <c r="G28" s="424"/>
    </row>
    <row r="29" spans="1:7" customFormat="1">
      <c r="B29" s="140"/>
      <c r="C29" s="139"/>
      <c r="D29" s="22"/>
      <c r="E29" s="22"/>
      <c r="F29" s="22"/>
      <c r="G29" s="424"/>
    </row>
    <row r="30" spans="1:7" customFormat="1">
      <c r="B30" s="140"/>
      <c r="C30" s="139"/>
      <c r="D30" s="22"/>
      <c r="E30" s="22"/>
      <c r="F30" s="22"/>
      <c r="G30" s="424"/>
    </row>
    <row r="31" spans="1:7" customFormat="1">
      <c r="B31" s="140"/>
      <c r="C31" s="139"/>
      <c r="D31" s="22"/>
      <c r="E31" s="22"/>
      <c r="F31" s="22"/>
      <c r="G31" s="424"/>
    </row>
    <row r="32" spans="1:7" customFormat="1" ht="15.6">
      <c r="A32" s="460"/>
      <c r="B32" s="141"/>
      <c r="C32" s="136"/>
      <c r="D32" s="137"/>
      <c r="E32" s="137"/>
      <c r="F32" s="137"/>
      <c r="G32" s="424"/>
    </row>
    <row r="33" spans="1:7" s="138" customFormat="1" ht="15">
      <c r="A33" s="598"/>
      <c r="B33" s="598"/>
      <c r="C33" s="142"/>
      <c r="D33" s="143"/>
      <c r="E33" s="143"/>
      <c r="F33" s="143"/>
      <c r="G33" s="424"/>
    </row>
    <row r="34" spans="1:7" s="138" customFormat="1" ht="17.25" customHeight="1">
      <c r="A34" s="598"/>
      <c r="B34" s="598"/>
      <c r="C34" s="142"/>
      <c r="D34" s="143"/>
      <c r="E34" s="143"/>
      <c r="F34" s="143"/>
      <c r="G34" s="424"/>
    </row>
    <row r="35" spans="1:7" customFormat="1" ht="15.6">
      <c r="A35" s="460"/>
      <c r="B35" s="141"/>
      <c r="C35" s="136"/>
      <c r="D35" s="137"/>
      <c r="E35" s="137"/>
      <c r="F35" s="137"/>
      <c r="G35" s="424"/>
    </row>
    <row r="36" spans="1:7" customFormat="1" ht="15.6">
      <c r="A36" s="460"/>
      <c r="B36" s="141"/>
      <c r="C36" s="136"/>
      <c r="D36" s="137"/>
      <c r="E36" s="137"/>
      <c r="F36" s="137"/>
      <c r="G36" s="424"/>
    </row>
    <row r="37" spans="1:7" customFormat="1" ht="15.6">
      <c r="A37" s="460"/>
      <c r="B37" s="141"/>
      <c r="C37" s="136"/>
      <c r="D37" s="137"/>
      <c r="E37" s="137"/>
      <c r="F37" s="137"/>
      <c r="G37" s="424"/>
    </row>
    <row r="38" spans="1:7" customFormat="1" ht="15.6">
      <c r="A38" s="460"/>
      <c r="B38" s="460"/>
      <c r="C38" s="136"/>
      <c r="D38" s="137"/>
      <c r="E38" s="137"/>
      <c r="F38" s="137"/>
      <c r="G38" s="424"/>
    </row>
    <row r="39" spans="1:7" customFormat="1" ht="17.25" customHeight="1">
      <c r="A39" s="601"/>
      <c r="B39" s="601"/>
      <c r="C39" s="136"/>
      <c r="D39" s="137"/>
      <c r="E39" s="137"/>
      <c r="F39" s="137"/>
      <c r="G39" s="424"/>
    </row>
    <row r="40" spans="1:7" customFormat="1" ht="15.6">
      <c r="A40" s="144"/>
      <c r="B40" s="141"/>
      <c r="C40" s="136"/>
      <c r="D40" s="137"/>
      <c r="E40" s="137"/>
      <c r="F40" s="137"/>
      <c r="G40" s="424"/>
    </row>
    <row r="41" spans="1:7" customFormat="1" ht="15.6">
      <c r="A41" s="144"/>
      <c r="B41" s="141"/>
      <c r="C41" s="136"/>
      <c r="D41" s="602"/>
      <c r="E41" s="602"/>
      <c r="F41" s="602"/>
      <c r="G41" s="424"/>
    </row>
    <row r="42" spans="1:7" customFormat="1" ht="15.6">
      <c r="A42" s="144"/>
      <c r="B42" s="141"/>
      <c r="C42" s="136"/>
      <c r="D42" s="509"/>
      <c r="E42" s="509"/>
      <c r="F42" s="509"/>
      <c r="G42" s="424"/>
    </row>
    <row r="43" spans="1:7" customFormat="1" ht="15.6">
      <c r="A43" s="144"/>
      <c r="B43" s="141"/>
      <c r="C43" s="136"/>
      <c r="D43" s="509"/>
      <c r="E43" s="509"/>
      <c r="F43" s="509"/>
      <c r="G43" s="424"/>
    </row>
    <row r="44" spans="1:7" customFormat="1" ht="15.6">
      <c r="A44" s="144"/>
      <c r="B44" s="141"/>
      <c r="C44" s="136"/>
      <c r="D44" s="602"/>
      <c r="E44" s="602"/>
      <c r="F44" s="602"/>
      <c r="G44" s="424"/>
    </row>
    <row r="45" spans="1:7" customFormat="1">
      <c r="B45" s="140"/>
      <c r="C45" s="139"/>
      <c r="D45" s="22"/>
      <c r="E45" s="22"/>
      <c r="F45" s="22"/>
      <c r="G45" s="424"/>
    </row>
    <row r="46" spans="1:7" customFormat="1">
      <c r="A46" s="603"/>
      <c r="B46" s="603"/>
      <c r="C46" s="603"/>
      <c r="D46" s="603"/>
      <c r="E46" s="603"/>
      <c r="F46" s="603"/>
      <c r="G46" s="424"/>
    </row>
    <row r="53" spans="1:7" ht="18" customHeight="1">
      <c r="A53" s="566"/>
      <c r="B53" s="567"/>
      <c r="C53" s="572" t="s">
        <v>233</v>
      </c>
      <c r="D53" s="573"/>
      <c r="E53" s="574"/>
      <c r="F53" s="513" t="s">
        <v>218</v>
      </c>
    </row>
    <row r="54" spans="1:7" ht="18" customHeight="1">
      <c r="A54" s="568"/>
      <c r="B54" s="569"/>
      <c r="C54" s="575"/>
      <c r="D54" s="576"/>
      <c r="E54" s="577"/>
      <c r="F54" s="514" t="s">
        <v>10</v>
      </c>
    </row>
    <row r="55" spans="1:7" ht="18" customHeight="1">
      <c r="A55" s="570"/>
      <c r="B55" s="571"/>
      <c r="C55" s="578"/>
      <c r="D55" s="579"/>
      <c r="E55" s="580"/>
      <c r="F55" s="2" t="s">
        <v>217</v>
      </c>
    </row>
    <row r="56" spans="1:7">
      <c r="A56" s="6"/>
      <c r="B56" s="34"/>
      <c r="C56" s="35"/>
      <c r="D56" s="36"/>
      <c r="E56" s="36"/>
      <c r="F56" s="36"/>
    </row>
    <row r="57" spans="1:7" s="63" customFormat="1" ht="18" customHeight="1">
      <c r="A57" s="20" t="s">
        <v>22</v>
      </c>
      <c r="B57" s="19" t="s">
        <v>0</v>
      </c>
      <c r="C57" s="20" t="s">
        <v>26</v>
      </c>
      <c r="D57" s="21" t="s">
        <v>23</v>
      </c>
      <c r="E57" s="457" t="s">
        <v>24</v>
      </c>
      <c r="F57" s="21" t="s">
        <v>25</v>
      </c>
      <c r="G57" s="425"/>
    </row>
    <row r="58" spans="1:7" ht="16.95" customHeight="1">
      <c r="A58" s="7"/>
      <c r="B58" s="37"/>
      <c r="C58" s="41"/>
      <c r="D58" s="45"/>
      <c r="E58" s="45"/>
      <c r="F58" s="45"/>
    </row>
    <row r="59" spans="1:7">
      <c r="A59" s="28" t="s">
        <v>12</v>
      </c>
      <c r="B59" s="229" t="s">
        <v>67</v>
      </c>
      <c r="C59" s="230"/>
      <c r="D59" s="231"/>
      <c r="E59" s="86"/>
      <c r="F59" s="33"/>
    </row>
    <row r="60" spans="1:7">
      <c r="A60" s="17"/>
      <c r="B60" s="39"/>
      <c r="C60" s="42"/>
      <c r="D60" s="33"/>
      <c r="E60" s="86"/>
      <c r="F60" s="33"/>
    </row>
    <row r="61" spans="1:7" ht="265.5" customHeight="1">
      <c r="A61" s="238" t="s">
        <v>37</v>
      </c>
      <c r="B61" s="32" t="s">
        <v>83</v>
      </c>
      <c r="C61" s="100" t="s">
        <v>69</v>
      </c>
      <c r="D61" s="203">
        <v>1</v>
      </c>
      <c r="E61" s="87"/>
      <c r="F61" s="204">
        <f t="shared" ref="F61" si="0">D61*E61</f>
        <v>0</v>
      </c>
    </row>
    <row r="62" spans="1:7">
      <c r="A62" s="238"/>
      <c r="B62" s="32"/>
      <c r="C62" s="100"/>
      <c r="D62" s="203"/>
      <c r="E62" s="87"/>
      <c r="F62" s="204"/>
    </row>
    <row r="63" spans="1:7" ht="184.5" customHeight="1">
      <c r="A63" s="238" t="s">
        <v>38</v>
      </c>
      <c r="B63" s="32" t="s">
        <v>203</v>
      </c>
      <c r="C63" s="100" t="s">
        <v>2</v>
      </c>
      <c r="D63" s="203">
        <v>2</v>
      </c>
      <c r="E63" s="87"/>
      <c r="F63" s="204">
        <f t="shared" ref="F63" si="1">D63*E63</f>
        <v>0</v>
      </c>
    </row>
    <row r="64" spans="1:7">
      <c r="A64" s="238"/>
      <c r="B64" s="32"/>
      <c r="C64" s="100"/>
      <c r="D64" s="203"/>
      <c r="E64" s="87"/>
      <c r="F64" s="204"/>
    </row>
    <row r="65" spans="1:6" ht="231.75" customHeight="1">
      <c r="A65" s="238" t="s">
        <v>39</v>
      </c>
      <c r="B65" s="32" t="s">
        <v>189</v>
      </c>
      <c r="C65" s="100" t="s">
        <v>69</v>
      </c>
      <c r="D65" s="203">
        <v>1</v>
      </c>
      <c r="E65" s="87"/>
      <c r="F65" s="204">
        <f t="shared" ref="F65" si="2">D65*E65</f>
        <v>0</v>
      </c>
    </row>
    <row r="66" spans="1:6">
      <c r="A66" s="238"/>
      <c r="B66" s="32"/>
      <c r="C66" s="100"/>
      <c r="D66" s="203"/>
      <c r="E66" s="87"/>
      <c r="F66" s="204"/>
    </row>
    <row r="67" spans="1:6" ht="219" customHeight="1">
      <c r="A67" s="238" t="s">
        <v>40</v>
      </c>
      <c r="B67" s="32" t="s">
        <v>130</v>
      </c>
      <c r="C67" s="100"/>
      <c r="D67" s="203"/>
      <c r="E67" s="87"/>
      <c r="F67" s="204"/>
    </row>
    <row r="68" spans="1:6" ht="264.75" customHeight="1">
      <c r="A68" s="238"/>
      <c r="B68" s="32" t="s">
        <v>257</v>
      </c>
      <c r="C68" s="100"/>
      <c r="D68" s="203"/>
      <c r="E68" s="87"/>
      <c r="F68" s="204"/>
    </row>
    <row r="69" spans="1:6">
      <c r="A69" s="238"/>
      <c r="B69" s="32" t="s">
        <v>127</v>
      </c>
      <c r="C69" s="100" t="s">
        <v>1</v>
      </c>
      <c r="D69" s="203">
        <v>650</v>
      </c>
      <c r="E69" s="87"/>
      <c r="F69" s="204">
        <f t="shared" ref="F69:F71" si="3">D69*E69</f>
        <v>0</v>
      </c>
    </row>
    <row r="70" spans="1:6">
      <c r="A70" s="238"/>
      <c r="B70" s="32" t="s">
        <v>128</v>
      </c>
      <c r="C70" s="100" t="s">
        <v>1</v>
      </c>
      <c r="D70" s="203">
        <v>460</v>
      </c>
      <c r="E70" s="87"/>
      <c r="F70" s="204">
        <f t="shared" si="3"/>
        <v>0</v>
      </c>
    </row>
    <row r="71" spans="1:6">
      <c r="A71" s="238"/>
      <c r="B71" s="32" t="s">
        <v>129</v>
      </c>
      <c r="C71" s="100" t="s">
        <v>1</v>
      </c>
      <c r="D71" s="203">
        <v>20</v>
      </c>
      <c r="E71" s="87"/>
      <c r="F71" s="204">
        <f t="shared" si="3"/>
        <v>0</v>
      </c>
    </row>
    <row r="72" spans="1:6">
      <c r="A72" s="238"/>
      <c r="B72" s="32"/>
      <c r="C72" s="100"/>
      <c r="D72" s="203"/>
      <c r="E72" s="87"/>
      <c r="F72" s="204"/>
    </row>
    <row r="73" spans="1:6" ht="148.5" customHeight="1">
      <c r="A73" s="238" t="s">
        <v>41</v>
      </c>
      <c r="B73" s="32" t="s">
        <v>91</v>
      </c>
      <c r="C73" s="463"/>
      <c r="D73" s="464"/>
      <c r="E73" s="465"/>
      <c r="F73" s="466"/>
    </row>
    <row r="74" spans="1:6">
      <c r="A74" s="169"/>
      <c r="B74" s="205" t="s">
        <v>93</v>
      </c>
      <c r="C74" s="112" t="s">
        <v>2</v>
      </c>
      <c r="D74" s="98">
        <v>5</v>
      </c>
      <c r="E74" s="88"/>
      <c r="F74" s="467">
        <f t="shared" ref="F74:F75" si="4">D74*E74</f>
        <v>0</v>
      </c>
    </row>
    <row r="75" spans="1:6">
      <c r="A75" s="169"/>
      <c r="B75" s="205" t="s">
        <v>92</v>
      </c>
      <c r="C75" s="112" t="s">
        <v>1</v>
      </c>
      <c r="D75" s="98">
        <v>35</v>
      </c>
      <c r="E75" s="88"/>
      <c r="F75" s="467">
        <f t="shared" si="4"/>
        <v>0</v>
      </c>
    </row>
    <row r="76" spans="1:6">
      <c r="A76" s="169"/>
      <c r="B76" s="205"/>
      <c r="C76" s="96"/>
      <c r="D76" s="95"/>
      <c r="E76" s="94"/>
      <c r="F76" s="94"/>
    </row>
    <row r="77" spans="1:6" ht="148.5" customHeight="1">
      <c r="A77" s="238" t="s">
        <v>42</v>
      </c>
      <c r="B77" s="32" t="s">
        <v>74</v>
      </c>
      <c r="C77" s="100"/>
      <c r="D77" s="203"/>
      <c r="E77" s="87"/>
      <c r="F77" s="204"/>
    </row>
    <row r="78" spans="1:6">
      <c r="A78" s="238"/>
      <c r="B78" s="32" t="s">
        <v>75</v>
      </c>
      <c r="C78" s="100" t="s">
        <v>69</v>
      </c>
      <c r="D78" s="203">
        <v>1</v>
      </c>
      <c r="E78" s="87"/>
      <c r="F78" s="204">
        <f t="shared" ref="F78:F81" si="5">D78*E78</f>
        <v>0</v>
      </c>
    </row>
    <row r="79" spans="1:6">
      <c r="A79" s="238"/>
      <c r="B79" s="32" t="s">
        <v>76</v>
      </c>
      <c r="C79" s="100" t="s">
        <v>69</v>
      </c>
      <c r="D79" s="203">
        <v>1</v>
      </c>
      <c r="E79" s="87"/>
      <c r="F79" s="204">
        <f t="shared" si="5"/>
        <v>0</v>
      </c>
    </row>
    <row r="80" spans="1:6">
      <c r="A80" s="238"/>
      <c r="B80" s="32" t="s">
        <v>77</v>
      </c>
      <c r="C80" s="100" t="s">
        <v>69</v>
      </c>
      <c r="D80" s="203">
        <v>1</v>
      </c>
      <c r="E80" s="87"/>
      <c r="F80" s="204">
        <f t="shared" si="5"/>
        <v>0</v>
      </c>
    </row>
    <row r="81" spans="1:7">
      <c r="A81" s="238"/>
      <c r="B81" s="32" t="s">
        <v>78</v>
      </c>
      <c r="C81" s="100" t="s">
        <v>69</v>
      </c>
      <c r="D81" s="203">
        <v>1</v>
      </c>
      <c r="E81" s="87"/>
      <c r="F81" s="204">
        <f t="shared" si="5"/>
        <v>0</v>
      </c>
    </row>
    <row r="82" spans="1:7">
      <c r="A82" s="238"/>
      <c r="B82" s="32"/>
      <c r="C82" s="100"/>
      <c r="D82" s="203"/>
      <c r="E82" s="87"/>
      <c r="F82" s="204"/>
    </row>
    <row r="83" spans="1:7" ht="124.2">
      <c r="A83" s="238" t="s">
        <v>9</v>
      </c>
      <c r="B83" s="32" t="s">
        <v>79</v>
      </c>
      <c r="C83" s="100" t="s">
        <v>2</v>
      </c>
      <c r="D83" s="203">
        <v>12</v>
      </c>
      <c r="E83" s="87"/>
      <c r="F83" s="204">
        <f t="shared" ref="F83" si="6">D83*E83</f>
        <v>0</v>
      </c>
    </row>
    <row r="84" spans="1:7">
      <c r="A84" s="238"/>
      <c r="B84" s="32"/>
      <c r="C84" s="100"/>
      <c r="D84" s="203"/>
      <c r="E84" s="87"/>
      <c r="F84" s="204"/>
    </row>
    <row r="85" spans="1:7" ht="41.4">
      <c r="A85" s="238" t="s">
        <v>48</v>
      </c>
      <c r="B85" s="32" t="s">
        <v>82</v>
      </c>
      <c r="C85" s="100" t="s">
        <v>2</v>
      </c>
      <c r="D85" s="203">
        <v>7</v>
      </c>
      <c r="E85" s="87"/>
      <c r="F85" s="467">
        <f t="shared" ref="F85" si="7">D85*E85</f>
        <v>0</v>
      </c>
    </row>
    <row r="86" spans="1:7">
      <c r="A86" s="238"/>
      <c r="B86" s="32"/>
      <c r="C86" s="100"/>
      <c r="D86" s="203"/>
      <c r="E86" s="87"/>
      <c r="F86" s="467"/>
    </row>
    <row r="87" spans="1:7" ht="96.6">
      <c r="A87" s="238" t="s">
        <v>49</v>
      </c>
      <c r="B87" s="32" t="s">
        <v>258</v>
      </c>
      <c r="C87" s="463" t="s">
        <v>259</v>
      </c>
      <c r="D87" s="464">
        <v>5</v>
      </c>
      <c r="E87" s="465"/>
      <c r="F87" s="466">
        <f t="shared" ref="F87" si="8">D87*E87</f>
        <v>0</v>
      </c>
    </row>
    <row r="88" spans="1:7">
      <c r="A88" s="238"/>
      <c r="B88" s="32"/>
      <c r="C88" s="100"/>
      <c r="D88" s="203"/>
      <c r="E88" s="87"/>
      <c r="F88" s="467"/>
    </row>
    <row r="89" spans="1:7" ht="138">
      <c r="A89" s="238" t="s">
        <v>50</v>
      </c>
      <c r="B89" s="32" t="s">
        <v>119</v>
      </c>
      <c r="C89" s="100" t="s">
        <v>1</v>
      </c>
      <c r="D89" s="203">
        <v>60</v>
      </c>
      <c r="E89" s="87"/>
      <c r="F89" s="467">
        <f t="shared" ref="F89:F91" si="9">D89*E89</f>
        <v>0</v>
      </c>
      <c r="G89" s="429"/>
    </row>
    <row r="90" spans="1:7">
      <c r="A90" s="238"/>
      <c r="B90" s="32"/>
      <c r="C90" s="100"/>
      <c r="D90" s="203"/>
      <c r="E90" s="87"/>
      <c r="F90" s="204"/>
    </row>
    <row r="91" spans="1:7" ht="110.4">
      <c r="A91" s="238" t="s">
        <v>51</v>
      </c>
      <c r="B91" s="32" t="s">
        <v>117</v>
      </c>
      <c r="C91" s="100" t="s">
        <v>2</v>
      </c>
      <c r="D91" s="203">
        <v>7</v>
      </c>
      <c r="E91" s="87"/>
      <c r="F91" s="204">
        <f t="shared" si="9"/>
        <v>0</v>
      </c>
    </row>
    <row r="92" spans="1:7">
      <c r="A92" s="238"/>
      <c r="B92" s="32"/>
      <c r="C92" s="100"/>
      <c r="D92" s="203"/>
      <c r="E92" s="87"/>
      <c r="F92" s="204"/>
    </row>
    <row r="93" spans="1:7" ht="69">
      <c r="A93" s="238" t="s">
        <v>52</v>
      </c>
      <c r="B93" s="32" t="s">
        <v>118</v>
      </c>
      <c r="C93" s="100"/>
      <c r="D93" s="203"/>
      <c r="E93" s="87"/>
      <c r="F93" s="204"/>
      <c r="G93" s="427"/>
    </row>
    <row r="94" spans="1:7">
      <c r="A94" s="238"/>
      <c r="B94" s="32" t="s">
        <v>80</v>
      </c>
      <c r="C94" s="100" t="s">
        <v>36</v>
      </c>
      <c r="D94" s="203">
        <v>15</v>
      </c>
      <c r="E94" s="87"/>
      <c r="F94" s="204">
        <f t="shared" ref="F94:F95" si="10">D94*E94</f>
        <v>0</v>
      </c>
    </row>
    <row r="95" spans="1:7">
      <c r="A95" s="238"/>
      <c r="B95" s="32" t="s">
        <v>81</v>
      </c>
      <c r="C95" s="100" t="s">
        <v>36</v>
      </c>
      <c r="D95" s="203">
        <v>15</v>
      </c>
      <c r="E95" s="87"/>
      <c r="F95" s="204">
        <f t="shared" si="10"/>
        <v>0</v>
      </c>
    </row>
    <row r="96" spans="1:7">
      <c r="A96" s="237"/>
      <c r="B96" s="206"/>
      <c r="C96" s="96"/>
      <c r="D96" s="95"/>
      <c r="E96" s="94"/>
      <c r="F96" s="92"/>
    </row>
    <row r="97" spans="1:7" ht="69">
      <c r="A97" s="169" t="s">
        <v>53</v>
      </c>
      <c r="B97" s="11" t="s">
        <v>104</v>
      </c>
      <c r="C97" s="96"/>
      <c r="D97" s="95"/>
      <c r="E97" s="97"/>
      <c r="F97" s="94"/>
    </row>
    <row r="98" spans="1:7">
      <c r="A98" s="169"/>
      <c r="B98" s="116" t="s">
        <v>70</v>
      </c>
      <c r="C98" s="100" t="s">
        <v>1</v>
      </c>
      <c r="D98" s="207">
        <v>1430</v>
      </c>
      <c r="E98" s="207"/>
      <c r="F98" s="204">
        <f t="shared" ref="F98:F99" si="11">D98*E98</f>
        <v>0</v>
      </c>
    </row>
    <row r="99" spans="1:7">
      <c r="A99" s="169"/>
      <c r="B99" s="116" t="s">
        <v>29</v>
      </c>
      <c r="C99" s="100" t="s">
        <v>1</v>
      </c>
      <c r="D99" s="207">
        <v>160</v>
      </c>
      <c r="E99" s="207"/>
      <c r="F99" s="204">
        <f t="shared" si="11"/>
        <v>0</v>
      </c>
    </row>
    <row r="100" spans="1:7">
      <c r="A100" s="169"/>
      <c r="B100" s="116"/>
      <c r="C100" s="100"/>
      <c r="D100" s="207"/>
      <c r="E100" s="207"/>
      <c r="F100" s="204"/>
    </row>
    <row r="101" spans="1:7" ht="170.25" customHeight="1">
      <c r="A101" s="169" t="s">
        <v>54</v>
      </c>
      <c r="B101" s="530" t="s">
        <v>260</v>
      </c>
      <c r="C101" s="115" t="s">
        <v>18</v>
      </c>
      <c r="D101" s="207">
        <v>2750</v>
      </c>
      <c r="E101" s="207"/>
      <c r="F101" s="204">
        <f t="shared" ref="F101" si="12">D101*E101</f>
        <v>0</v>
      </c>
    </row>
    <row r="102" spans="1:7">
      <c r="A102" s="169"/>
      <c r="B102" s="442"/>
      <c r="C102" s="93"/>
      <c r="D102" s="208"/>
      <c r="E102" s="208"/>
      <c r="F102" s="208"/>
    </row>
    <row r="103" spans="1:7" ht="216" customHeight="1">
      <c r="A103" s="169" t="s">
        <v>55</v>
      </c>
      <c r="B103" s="11" t="s">
        <v>136</v>
      </c>
      <c r="C103" s="115"/>
      <c r="D103" s="86"/>
      <c r="E103" s="86"/>
      <c r="F103" s="86"/>
    </row>
    <row r="104" spans="1:7" ht="16.8">
      <c r="A104" s="169"/>
      <c r="B104" s="116" t="s">
        <v>70</v>
      </c>
      <c r="C104" s="115" t="s">
        <v>28</v>
      </c>
      <c r="D104" s="207">
        <v>110</v>
      </c>
      <c r="E104" s="207"/>
      <c r="F104" s="204">
        <f t="shared" ref="F104:F107" si="13">D104*E104</f>
        <v>0</v>
      </c>
      <c r="G104" s="436"/>
    </row>
    <row r="105" spans="1:7" ht="16.8">
      <c r="A105" s="169"/>
      <c r="B105" s="116" t="s">
        <v>29</v>
      </c>
      <c r="C105" s="115" t="s">
        <v>28</v>
      </c>
      <c r="D105" s="207">
        <v>126</v>
      </c>
      <c r="E105" s="207"/>
      <c r="F105" s="204">
        <f t="shared" si="13"/>
        <v>0</v>
      </c>
      <c r="G105" s="436"/>
    </row>
    <row r="106" spans="1:7">
      <c r="A106" s="169"/>
      <c r="B106" s="116"/>
      <c r="C106" s="115"/>
      <c r="D106" s="207"/>
      <c r="E106" s="207"/>
      <c r="F106" s="204"/>
      <c r="G106" s="436"/>
    </row>
    <row r="107" spans="1:7" ht="114" customHeight="1">
      <c r="A107" s="169" t="s">
        <v>54</v>
      </c>
      <c r="B107" s="11" t="s">
        <v>84</v>
      </c>
      <c r="C107" s="115" t="s">
        <v>1</v>
      </c>
      <c r="D107" s="207">
        <v>101</v>
      </c>
      <c r="E107" s="207"/>
      <c r="F107" s="204">
        <f t="shared" si="13"/>
        <v>0</v>
      </c>
      <c r="G107" s="436"/>
    </row>
    <row r="108" spans="1:7">
      <c r="A108" s="169"/>
      <c r="B108" s="11"/>
      <c r="C108" s="115"/>
      <c r="D108" s="207"/>
      <c r="E108" s="207"/>
      <c r="F108" s="204"/>
      <c r="G108" s="436"/>
    </row>
    <row r="109" spans="1:7" ht="96.6">
      <c r="A109" s="169" t="s">
        <v>56</v>
      </c>
      <c r="B109" s="32" t="s">
        <v>98</v>
      </c>
      <c r="C109" s="112" t="s">
        <v>2</v>
      </c>
      <c r="D109" s="98">
        <v>7</v>
      </c>
      <c r="E109" s="88"/>
      <c r="F109" s="88">
        <f>D109*E109</f>
        <v>0</v>
      </c>
      <c r="G109" s="436"/>
    </row>
    <row r="110" spans="1:7">
      <c r="A110" s="169"/>
      <c r="B110" s="32"/>
      <c r="C110" s="112"/>
      <c r="D110" s="98"/>
      <c r="E110" s="88"/>
      <c r="F110" s="88"/>
      <c r="G110" s="436"/>
    </row>
    <row r="111" spans="1:7" ht="183.75" customHeight="1">
      <c r="A111" s="169" t="s">
        <v>57</v>
      </c>
      <c r="B111" s="11" t="s">
        <v>105</v>
      </c>
      <c r="C111" s="100" t="s">
        <v>1</v>
      </c>
      <c r="D111" s="203">
        <v>100</v>
      </c>
      <c r="E111" s="87"/>
      <c r="F111" s="204">
        <f t="shared" ref="F111" si="14">D111*E111</f>
        <v>0</v>
      </c>
      <c r="G111" s="432"/>
    </row>
    <row r="112" spans="1:7">
      <c r="A112" s="169"/>
      <c r="B112" s="116"/>
      <c r="C112" s="115"/>
      <c r="D112" s="207"/>
      <c r="E112" s="207"/>
      <c r="F112" s="204"/>
      <c r="G112" s="436"/>
    </row>
    <row r="113" spans="1:7" ht="100.5" customHeight="1">
      <c r="A113" s="169" t="s">
        <v>240</v>
      </c>
      <c r="B113" s="11" t="s">
        <v>90</v>
      </c>
      <c r="C113" s="100" t="s">
        <v>69</v>
      </c>
      <c r="D113" s="203">
        <v>1</v>
      </c>
      <c r="E113" s="87"/>
      <c r="F113" s="204">
        <f t="shared" ref="F113" si="15">D113*E113</f>
        <v>0</v>
      </c>
      <c r="G113" s="436"/>
    </row>
    <row r="114" spans="1:7">
      <c r="A114" s="102"/>
      <c r="B114" s="116"/>
      <c r="C114" s="115"/>
      <c r="D114" s="207"/>
      <c r="E114" s="207"/>
      <c r="F114" s="204"/>
      <c r="G114" s="436"/>
    </row>
    <row r="115" spans="1:7">
      <c r="A115" s="29"/>
      <c r="B115" s="606" t="s">
        <v>21</v>
      </c>
      <c r="C115" s="606"/>
      <c r="D115" s="47"/>
      <c r="E115" s="47"/>
      <c r="F115" s="48">
        <f>SUM(F61:F113)</f>
        <v>0</v>
      </c>
    </row>
    <row r="116" spans="1:7">
      <c r="A116" s="13"/>
      <c r="B116" s="120"/>
      <c r="C116" s="120"/>
      <c r="D116" s="51"/>
      <c r="E116" s="51"/>
      <c r="F116" s="52"/>
    </row>
    <row r="117" spans="1:7">
      <c r="A117" s="13"/>
      <c r="B117" s="120"/>
      <c r="C117" s="120"/>
      <c r="D117" s="51"/>
      <c r="E117" s="51"/>
      <c r="F117" s="52"/>
    </row>
    <row r="118" spans="1:7">
      <c r="A118" s="110" t="s">
        <v>13</v>
      </c>
      <c r="B118" s="232" t="s">
        <v>33</v>
      </c>
      <c r="C118" s="233"/>
      <c r="D118" s="234"/>
      <c r="E118" s="51"/>
      <c r="F118" s="52"/>
    </row>
    <row r="119" spans="1:7">
      <c r="A119" s="13"/>
      <c r="B119" s="120"/>
      <c r="C119" s="120"/>
      <c r="D119" s="51"/>
      <c r="E119" s="51"/>
      <c r="F119" s="52"/>
    </row>
    <row r="120" spans="1:7" ht="124.2">
      <c r="A120" s="128" t="s">
        <v>3</v>
      </c>
      <c r="B120" s="131" t="s">
        <v>114</v>
      </c>
      <c r="C120" s="100" t="s">
        <v>28</v>
      </c>
      <c r="D120" s="95">
        <v>855</v>
      </c>
      <c r="E120" s="94"/>
      <c r="F120" s="94">
        <f>D120*E120</f>
        <v>0</v>
      </c>
      <c r="G120" s="437"/>
    </row>
    <row r="121" spans="1:7">
      <c r="A121" s="128"/>
      <c r="B121" s="120"/>
      <c r="C121" s="120"/>
      <c r="D121" s="51"/>
      <c r="E121" s="51"/>
      <c r="F121" s="52"/>
    </row>
    <row r="122" spans="1:7" ht="181.5" customHeight="1">
      <c r="A122" s="128" t="s">
        <v>35</v>
      </c>
      <c r="B122" s="131" t="s">
        <v>120</v>
      </c>
    </row>
    <row r="123" spans="1:7" ht="231" customHeight="1">
      <c r="A123" s="128"/>
      <c r="B123" s="131" t="s">
        <v>116</v>
      </c>
      <c r="C123" s="100"/>
      <c r="D123" s="87"/>
      <c r="E123" s="87"/>
      <c r="F123" s="209"/>
    </row>
    <row r="124" spans="1:7" ht="82.8">
      <c r="A124" s="128"/>
      <c r="B124" s="131" t="s">
        <v>115</v>
      </c>
      <c r="C124" s="210"/>
      <c r="D124" s="203"/>
      <c r="E124" s="203"/>
      <c r="F124" s="211">
        <f>D124*E124</f>
        <v>0</v>
      </c>
    </row>
    <row r="125" spans="1:7" ht="16.8">
      <c r="A125" s="128"/>
      <c r="B125" s="212" t="s">
        <v>110</v>
      </c>
      <c r="C125" s="100" t="s">
        <v>28</v>
      </c>
      <c r="D125" s="95">
        <v>1000</v>
      </c>
      <c r="E125" s="94"/>
      <c r="F125" s="94">
        <f t="shared" ref="F125:F127" si="16">D125*E125</f>
        <v>0</v>
      </c>
      <c r="G125" s="428"/>
    </row>
    <row r="126" spans="1:7" ht="16.8">
      <c r="A126" s="128"/>
      <c r="B126" s="212" t="s">
        <v>109</v>
      </c>
      <c r="C126" s="100" t="s">
        <v>28</v>
      </c>
      <c r="D126" s="95">
        <v>350</v>
      </c>
      <c r="E126" s="94"/>
      <c r="F126" s="94">
        <f t="shared" si="16"/>
        <v>0</v>
      </c>
      <c r="G126" s="438"/>
    </row>
    <row r="127" spans="1:7" ht="16.8">
      <c r="A127" s="128"/>
      <c r="B127" s="212" t="s">
        <v>94</v>
      </c>
      <c r="C127" s="100" t="s">
        <v>28</v>
      </c>
      <c r="D127" s="95">
        <v>560</v>
      </c>
      <c r="E127" s="94"/>
      <c r="F127" s="94">
        <f t="shared" si="16"/>
        <v>0</v>
      </c>
      <c r="G127" s="438"/>
    </row>
    <row r="128" spans="1:7">
      <c r="A128" s="128"/>
      <c r="B128" s="109"/>
      <c r="C128" s="210"/>
      <c r="D128" s="235"/>
      <c r="E128" s="203"/>
      <c r="F128" s="211"/>
      <c r="G128" s="438"/>
    </row>
    <row r="129" spans="1:6" ht="151.80000000000001">
      <c r="A129" s="128" t="s">
        <v>34</v>
      </c>
      <c r="B129" s="442" t="s">
        <v>100</v>
      </c>
      <c r="C129" s="100"/>
      <c r="D129" s="95"/>
      <c r="E129" s="94"/>
      <c r="F129" s="94">
        <f>D129*E129</f>
        <v>0</v>
      </c>
    </row>
    <row r="130" spans="1:6" ht="16.8">
      <c r="A130" s="128"/>
      <c r="B130" s="212" t="s">
        <v>110</v>
      </c>
      <c r="C130" s="100" t="s">
        <v>28</v>
      </c>
      <c r="D130" s="95">
        <v>1040</v>
      </c>
      <c r="E130" s="94"/>
      <c r="F130" s="94">
        <f t="shared" ref="F130:F132" si="17">D130*E130</f>
        <v>0</v>
      </c>
    </row>
    <row r="131" spans="1:6" ht="16.8">
      <c r="A131" s="128"/>
      <c r="B131" s="212" t="s">
        <v>109</v>
      </c>
      <c r="C131" s="100" t="s">
        <v>28</v>
      </c>
      <c r="D131" s="95">
        <v>350</v>
      </c>
      <c r="E131" s="94"/>
      <c r="F131" s="94">
        <f t="shared" si="17"/>
        <v>0</v>
      </c>
    </row>
    <row r="132" spans="1:6" ht="16.8">
      <c r="A132" s="128"/>
      <c r="B132" s="212" t="s">
        <v>94</v>
      </c>
      <c r="C132" s="100" t="s">
        <v>28</v>
      </c>
      <c r="D132" s="95">
        <v>560</v>
      </c>
      <c r="E132" s="94"/>
      <c r="F132" s="94">
        <f t="shared" si="17"/>
        <v>0</v>
      </c>
    </row>
    <row r="133" spans="1:6">
      <c r="A133" s="128"/>
      <c r="B133" s="212"/>
      <c r="C133" s="96"/>
      <c r="D133" s="95"/>
      <c r="E133" s="94"/>
      <c r="F133" s="94"/>
    </row>
    <row r="134" spans="1:6" ht="117" customHeight="1">
      <c r="A134" s="128" t="s">
        <v>43</v>
      </c>
      <c r="B134" s="442" t="s">
        <v>241</v>
      </c>
      <c r="C134" s="100" t="s">
        <v>18</v>
      </c>
      <c r="D134" s="95">
        <v>3615</v>
      </c>
      <c r="E134" s="94"/>
      <c r="F134" s="94">
        <f>D134*E134</f>
        <v>0</v>
      </c>
    </row>
    <row r="135" spans="1:6">
      <c r="A135" s="128"/>
      <c r="B135" s="212"/>
      <c r="C135" s="96"/>
      <c r="D135" s="510"/>
      <c r="E135" s="94"/>
      <c r="F135" s="94"/>
    </row>
    <row r="136" spans="1:6" ht="135.75" customHeight="1">
      <c r="A136" s="128" t="s">
        <v>44</v>
      </c>
      <c r="B136" s="442" t="s">
        <v>95</v>
      </c>
      <c r="C136" s="100" t="s">
        <v>28</v>
      </c>
      <c r="D136" s="95">
        <v>160</v>
      </c>
      <c r="E136" s="94"/>
      <c r="F136" s="94">
        <f>D136*E136</f>
        <v>0</v>
      </c>
    </row>
    <row r="137" spans="1:6">
      <c r="A137" s="128"/>
      <c r="B137" s="212"/>
      <c r="C137" s="96"/>
      <c r="D137" s="95"/>
      <c r="E137" s="94"/>
      <c r="F137" s="94"/>
    </row>
    <row r="138" spans="1:6" ht="132.75" customHeight="1">
      <c r="A138" s="128" t="s">
        <v>65</v>
      </c>
      <c r="B138" s="123" t="s">
        <v>121</v>
      </c>
      <c r="C138" s="100" t="s">
        <v>18</v>
      </c>
      <c r="D138" s="95">
        <v>2020</v>
      </c>
      <c r="E138" s="94"/>
      <c r="F138" s="94">
        <f>D138*E138</f>
        <v>0</v>
      </c>
    </row>
    <row r="139" spans="1:6">
      <c r="A139" s="13"/>
      <c r="B139" s="120"/>
      <c r="C139" s="120"/>
      <c r="D139" s="51"/>
      <c r="E139" s="51"/>
      <c r="F139" s="52"/>
    </row>
    <row r="140" spans="1:6">
      <c r="A140" s="29"/>
      <c r="B140" s="606" t="s">
        <v>21</v>
      </c>
      <c r="C140" s="606"/>
      <c r="D140" s="47"/>
      <c r="E140" s="47"/>
      <c r="F140" s="48">
        <f>SUM(F120:F138)</f>
        <v>0</v>
      </c>
    </row>
    <row r="141" spans="1:6">
      <c r="A141" s="13"/>
      <c r="B141" s="120"/>
      <c r="C141" s="120"/>
      <c r="D141" s="51"/>
      <c r="E141" s="51"/>
      <c r="F141" s="52"/>
    </row>
    <row r="142" spans="1:6">
      <c r="A142" s="13"/>
      <c r="B142" s="120"/>
      <c r="C142" s="120"/>
      <c r="D142" s="51"/>
      <c r="E142" s="51"/>
      <c r="F142" s="52"/>
    </row>
    <row r="143" spans="1:6">
      <c r="A143" s="110" t="s">
        <v>4</v>
      </c>
      <c r="B143" s="232" t="s">
        <v>30</v>
      </c>
      <c r="C143" s="233"/>
      <c r="D143" s="234"/>
      <c r="E143" s="51"/>
      <c r="F143" s="52"/>
    </row>
    <row r="144" spans="1:6">
      <c r="A144" s="13"/>
      <c r="B144" s="120"/>
      <c r="C144" s="120"/>
      <c r="D144" s="51"/>
      <c r="E144" s="51"/>
      <c r="F144" s="52"/>
    </row>
    <row r="145" spans="1:6" ht="135" customHeight="1">
      <c r="A145" s="128" t="s">
        <v>5</v>
      </c>
      <c r="B145" s="213" t="s">
        <v>108</v>
      </c>
      <c r="C145" s="100" t="s">
        <v>28</v>
      </c>
      <c r="D145" s="95">
        <v>4.9000000000000004</v>
      </c>
      <c r="E145" s="94"/>
      <c r="F145" s="94">
        <f>D145*E145</f>
        <v>0</v>
      </c>
    </row>
    <row r="146" spans="1:6">
      <c r="A146" s="128"/>
      <c r="B146" s="120"/>
      <c r="C146" s="120"/>
      <c r="D146" s="51"/>
      <c r="E146" s="51"/>
      <c r="F146" s="52"/>
    </row>
    <row r="147" spans="1:6" ht="99">
      <c r="A147" s="128" t="s">
        <v>31</v>
      </c>
      <c r="B147" s="537" t="s">
        <v>261</v>
      </c>
      <c r="C147" s="120"/>
      <c r="D147" s="51"/>
      <c r="E147" s="51"/>
      <c r="F147" s="52"/>
    </row>
    <row r="148" spans="1:6" ht="16.8">
      <c r="A148" s="13"/>
      <c r="B148" s="228" t="s">
        <v>89</v>
      </c>
      <c r="C148" s="100" t="s">
        <v>28</v>
      </c>
      <c r="D148" s="95">
        <v>5</v>
      </c>
      <c r="E148" s="94"/>
      <c r="F148" s="94">
        <f t="shared" ref="F148:F149" si="18">D148*E148</f>
        <v>0</v>
      </c>
    </row>
    <row r="149" spans="1:6" ht="16.8">
      <c r="A149" s="13"/>
      <c r="B149" s="228" t="s">
        <v>88</v>
      </c>
      <c r="C149" s="100" t="s">
        <v>28</v>
      </c>
      <c r="D149" s="95">
        <v>5</v>
      </c>
      <c r="E149" s="94"/>
      <c r="F149" s="94">
        <f t="shared" si="18"/>
        <v>0</v>
      </c>
    </row>
    <row r="150" spans="1:6">
      <c r="A150" s="13"/>
      <c r="B150" s="120"/>
      <c r="C150" s="120"/>
      <c r="D150" s="51"/>
      <c r="E150" s="51"/>
      <c r="F150" s="52"/>
    </row>
    <row r="151" spans="1:6">
      <c r="A151" s="29"/>
      <c r="B151" s="606" t="s">
        <v>21</v>
      </c>
      <c r="C151" s="606"/>
      <c r="D151" s="47"/>
      <c r="E151" s="47"/>
      <c r="F151" s="48">
        <f>SUM(F145:F150)</f>
        <v>0</v>
      </c>
    </row>
    <row r="152" spans="1:6">
      <c r="A152" s="13"/>
      <c r="B152" s="120"/>
      <c r="C152" s="120"/>
      <c r="D152" s="51"/>
      <c r="E152" s="51"/>
      <c r="F152" s="52"/>
    </row>
    <row r="153" spans="1:6">
      <c r="A153" s="13"/>
      <c r="B153" s="120"/>
      <c r="C153" s="120"/>
      <c r="D153" s="51"/>
      <c r="E153" s="51"/>
      <c r="F153" s="52"/>
    </row>
    <row r="154" spans="1:6">
      <c r="A154" s="28" t="s">
        <v>14</v>
      </c>
      <c r="B154" s="229" t="s">
        <v>71</v>
      </c>
      <c r="C154" s="233"/>
      <c r="D154" s="234"/>
      <c r="E154" s="51"/>
      <c r="F154" s="52"/>
    </row>
    <row r="155" spans="1:6">
      <c r="A155" s="13"/>
      <c r="B155" s="120"/>
      <c r="C155" s="120"/>
      <c r="D155" s="51"/>
      <c r="E155" s="51"/>
      <c r="F155" s="52"/>
    </row>
    <row r="156" spans="1:6" ht="116.25" customHeight="1">
      <c r="A156" s="169" t="s">
        <v>6</v>
      </c>
      <c r="B156" s="32" t="s">
        <v>96</v>
      </c>
      <c r="C156" s="112" t="s">
        <v>1</v>
      </c>
      <c r="D156" s="98">
        <v>1530</v>
      </c>
      <c r="E156" s="88"/>
      <c r="F156" s="88">
        <f>D156*E156</f>
        <v>0</v>
      </c>
    </row>
    <row r="157" spans="1:6">
      <c r="A157" s="240"/>
      <c r="B157" s="38"/>
      <c r="C157" s="42"/>
      <c r="D157" s="511"/>
      <c r="E157" s="49"/>
      <c r="F157" s="16"/>
    </row>
    <row r="158" spans="1:6" ht="117.75" customHeight="1">
      <c r="A158" s="169" t="s">
        <v>58</v>
      </c>
      <c r="B158" s="122" t="s">
        <v>97</v>
      </c>
      <c r="C158" s="112" t="s">
        <v>1</v>
      </c>
      <c r="D158" s="98">
        <v>1030</v>
      </c>
      <c r="E158" s="88"/>
      <c r="F158" s="88">
        <f>D158*E158</f>
        <v>0</v>
      </c>
    </row>
    <row r="159" spans="1:6">
      <c r="A159" s="169"/>
      <c r="B159" s="122"/>
      <c r="C159" s="112"/>
      <c r="D159" s="98"/>
      <c r="E159" s="88"/>
      <c r="F159" s="88"/>
    </row>
    <row r="160" spans="1:6" ht="96.6">
      <c r="A160" s="169" t="s">
        <v>45</v>
      </c>
      <c r="B160" s="122" t="s">
        <v>242</v>
      </c>
      <c r="C160" s="111" t="s">
        <v>18</v>
      </c>
      <c r="D160" s="95">
        <v>98.25</v>
      </c>
      <c r="E160" s="94"/>
      <c r="F160" s="94">
        <f>D160*E160</f>
        <v>0</v>
      </c>
    </row>
    <row r="161" spans="1:6">
      <c r="A161" s="169"/>
      <c r="B161" s="529"/>
      <c r="C161" s="112"/>
      <c r="D161" s="98"/>
      <c r="E161" s="88"/>
      <c r="F161" s="88"/>
    </row>
    <row r="162" spans="1:6" ht="166.5" customHeight="1">
      <c r="A162" s="169" t="s">
        <v>32</v>
      </c>
      <c r="B162" s="32" t="s">
        <v>113</v>
      </c>
      <c r="C162" s="532"/>
      <c r="D162" s="532"/>
      <c r="E162" s="532"/>
      <c r="F162" s="533"/>
    </row>
    <row r="163" spans="1:6" ht="41.4">
      <c r="A163" s="8"/>
      <c r="B163" s="32" t="s">
        <v>99</v>
      </c>
      <c r="C163" s="534"/>
      <c r="D163" s="535"/>
      <c r="E163" s="536"/>
      <c r="F163" s="536"/>
    </row>
    <row r="164" spans="1:6">
      <c r="A164" s="8"/>
      <c r="B164" s="531" t="s">
        <v>249</v>
      </c>
      <c r="C164" s="534" t="s">
        <v>2</v>
      </c>
      <c r="D164" s="535">
        <v>3</v>
      </c>
      <c r="E164" s="536"/>
      <c r="F164" s="536">
        <f>D164*E164</f>
        <v>0</v>
      </c>
    </row>
    <row r="165" spans="1:6">
      <c r="A165" s="8"/>
      <c r="B165" s="531" t="s">
        <v>246</v>
      </c>
      <c r="C165" s="534" t="s">
        <v>2</v>
      </c>
      <c r="D165" s="535">
        <v>3</v>
      </c>
      <c r="E165" s="536"/>
      <c r="F165" s="536">
        <f t="shared" ref="F165:F167" si="19">D165*E165</f>
        <v>0</v>
      </c>
    </row>
    <row r="166" spans="1:6">
      <c r="A166" s="8"/>
      <c r="B166" s="531" t="s">
        <v>243</v>
      </c>
      <c r="C166" s="534" t="s">
        <v>2</v>
      </c>
      <c r="D166" s="535">
        <v>2</v>
      </c>
      <c r="E166" s="536"/>
      <c r="F166" s="536">
        <f t="shared" si="19"/>
        <v>0</v>
      </c>
    </row>
    <row r="167" spans="1:6">
      <c r="A167" s="8"/>
      <c r="B167" s="531" t="s">
        <v>248</v>
      </c>
      <c r="C167" s="534" t="s">
        <v>2</v>
      </c>
      <c r="D167" s="535">
        <v>2</v>
      </c>
      <c r="E167" s="536"/>
      <c r="F167" s="536">
        <f t="shared" si="19"/>
        <v>0</v>
      </c>
    </row>
    <row r="168" spans="1:6">
      <c r="A168" s="8"/>
      <c r="B168" s="531" t="s">
        <v>253</v>
      </c>
      <c r="C168" s="534" t="s">
        <v>2</v>
      </c>
      <c r="D168" s="535">
        <v>1</v>
      </c>
      <c r="E168" s="536"/>
      <c r="F168" s="536">
        <f t="shared" ref="F168:F176" si="20">D168*E168</f>
        <v>0</v>
      </c>
    </row>
    <row r="169" spans="1:6">
      <c r="A169" s="8"/>
      <c r="B169" s="531" t="s">
        <v>250</v>
      </c>
      <c r="C169" s="534" t="s">
        <v>2</v>
      </c>
      <c r="D169" s="535">
        <v>1</v>
      </c>
      <c r="E169" s="536"/>
      <c r="F169" s="536">
        <f t="shared" si="20"/>
        <v>0</v>
      </c>
    </row>
    <row r="170" spans="1:6">
      <c r="A170" s="8"/>
      <c r="B170" s="531" t="s">
        <v>254</v>
      </c>
      <c r="C170" s="534" t="s">
        <v>2</v>
      </c>
      <c r="D170" s="535">
        <v>1</v>
      </c>
      <c r="E170" s="536"/>
      <c r="F170" s="536">
        <f t="shared" si="20"/>
        <v>0</v>
      </c>
    </row>
    <row r="171" spans="1:6">
      <c r="A171" s="8"/>
      <c r="B171" s="531" t="s">
        <v>245</v>
      </c>
      <c r="C171" s="534" t="s">
        <v>2</v>
      </c>
      <c r="D171" s="535">
        <v>3</v>
      </c>
      <c r="E171" s="536"/>
      <c r="F171" s="536">
        <f t="shared" si="20"/>
        <v>0</v>
      </c>
    </row>
    <row r="172" spans="1:6">
      <c r="A172" s="8"/>
      <c r="B172" s="531" t="s">
        <v>244</v>
      </c>
      <c r="C172" s="534" t="s">
        <v>2</v>
      </c>
      <c r="D172" s="535">
        <v>8</v>
      </c>
      <c r="E172" s="536"/>
      <c r="F172" s="536">
        <f t="shared" si="20"/>
        <v>0</v>
      </c>
    </row>
    <row r="173" spans="1:6">
      <c r="A173" s="8"/>
      <c r="B173" s="531" t="s">
        <v>251</v>
      </c>
      <c r="C173" s="534" t="s">
        <v>2</v>
      </c>
      <c r="D173" s="535">
        <v>1</v>
      </c>
      <c r="E173" s="536"/>
      <c r="F173" s="536">
        <f t="shared" si="20"/>
        <v>0</v>
      </c>
    </row>
    <row r="174" spans="1:6">
      <c r="A174" s="8"/>
      <c r="B174" s="531" t="s">
        <v>252</v>
      </c>
      <c r="C174" s="534" t="s">
        <v>2</v>
      </c>
      <c r="D174" s="535">
        <v>1</v>
      </c>
      <c r="E174" s="536"/>
      <c r="F174" s="536">
        <f t="shared" si="20"/>
        <v>0</v>
      </c>
    </row>
    <row r="175" spans="1:6">
      <c r="A175" s="8"/>
      <c r="B175" s="531" t="s">
        <v>255</v>
      </c>
      <c r="C175" s="534" t="s">
        <v>2</v>
      </c>
      <c r="D175" s="535">
        <v>1</v>
      </c>
      <c r="E175" s="536"/>
      <c r="F175" s="536">
        <f t="shared" si="20"/>
        <v>0</v>
      </c>
    </row>
    <row r="176" spans="1:6">
      <c r="A176" s="8"/>
      <c r="B176" s="531" t="s">
        <v>247</v>
      </c>
      <c r="C176" s="534" t="s">
        <v>2</v>
      </c>
      <c r="D176" s="535">
        <v>3</v>
      </c>
      <c r="E176" s="536"/>
      <c r="F176" s="536">
        <f t="shared" si="20"/>
        <v>0</v>
      </c>
    </row>
    <row r="177" spans="1:6">
      <c r="A177" s="10"/>
      <c r="B177" s="38"/>
      <c r="C177" s="42"/>
      <c r="D177" s="49"/>
      <c r="E177" s="49"/>
      <c r="F177" s="16"/>
    </row>
    <row r="178" spans="1:6">
      <c r="A178" s="29"/>
      <c r="B178" s="606" t="s">
        <v>21</v>
      </c>
      <c r="C178" s="606"/>
      <c r="D178" s="47"/>
      <c r="E178" s="47"/>
      <c r="F178" s="48">
        <f>SUM(F156:F177)</f>
        <v>0</v>
      </c>
    </row>
    <row r="179" spans="1:6">
      <c r="A179" s="13"/>
      <c r="B179" s="120"/>
      <c r="C179" s="120"/>
      <c r="D179" s="51"/>
      <c r="E179" s="51"/>
      <c r="F179" s="52"/>
    </row>
    <row r="180" spans="1:6">
      <c r="A180" s="15"/>
      <c r="B180" s="14"/>
      <c r="C180" s="43"/>
      <c r="D180" s="50"/>
      <c r="E180" s="50"/>
      <c r="F180" s="50"/>
    </row>
    <row r="181" spans="1:6">
      <c r="A181" s="28" t="s">
        <v>15</v>
      </c>
      <c r="B181" s="229" t="s">
        <v>72</v>
      </c>
      <c r="C181" s="230"/>
      <c r="D181" s="231"/>
      <c r="E181" s="86"/>
      <c r="F181" s="33"/>
    </row>
    <row r="182" spans="1:6">
      <c r="A182" s="17"/>
      <c r="B182" s="39"/>
      <c r="C182" s="42"/>
      <c r="D182" s="33"/>
      <c r="E182" s="86"/>
      <c r="F182" s="33"/>
    </row>
    <row r="183" spans="1:6" ht="115.5" customHeight="1">
      <c r="A183" s="169" t="s">
        <v>7</v>
      </c>
      <c r="B183" s="32" t="s">
        <v>195</v>
      </c>
      <c r="C183" s="96" t="s">
        <v>27</v>
      </c>
      <c r="D183" s="50">
        <v>4420</v>
      </c>
      <c r="E183" s="50"/>
      <c r="F183" s="50">
        <f>D183*E183</f>
        <v>0</v>
      </c>
    </row>
    <row r="184" spans="1:6">
      <c r="A184" s="169"/>
      <c r="B184" s="32"/>
      <c r="C184" s="111"/>
      <c r="D184" s="33"/>
      <c r="E184" s="86"/>
      <c r="F184" s="46"/>
    </row>
    <row r="185" spans="1:6" ht="82.8">
      <c r="A185" s="169" t="s">
        <v>59</v>
      </c>
      <c r="B185" s="32" t="s">
        <v>101</v>
      </c>
      <c r="C185" s="96" t="s">
        <v>27</v>
      </c>
      <c r="D185" s="50">
        <v>1920</v>
      </c>
      <c r="E185" s="50"/>
      <c r="F185" s="50">
        <f>D185*E185</f>
        <v>0</v>
      </c>
    </row>
    <row r="186" spans="1:6">
      <c r="A186" s="169"/>
      <c r="B186" s="32"/>
      <c r="C186" s="111"/>
      <c r="D186" s="33"/>
      <c r="E186" s="86"/>
      <c r="F186" s="46"/>
    </row>
    <row r="187" spans="1:6" ht="135.75" customHeight="1">
      <c r="A187" s="169" t="s">
        <v>46</v>
      </c>
      <c r="B187" s="195" t="s">
        <v>102</v>
      </c>
      <c r="C187" s="96" t="s">
        <v>27</v>
      </c>
      <c r="D187" s="50">
        <v>2500</v>
      </c>
      <c r="E187" s="50"/>
      <c r="F187" s="50">
        <f>D187*E187</f>
        <v>0</v>
      </c>
    </row>
    <row r="188" spans="1:6">
      <c r="A188" s="169"/>
      <c r="B188" s="195"/>
      <c r="C188" s="96"/>
      <c r="D188" s="50"/>
      <c r="E188" s="50"/>
      <c r="F188" s="50"/>
    </row>
    <row r="189" spans="1:6" ht="207">
      <c r="A189" s="169" t="s">
        <v>60</v>
      </c>
      <c r="B189" s="32" t="s">
        <v>106</v>
      </c>
      <c r="C189" s="96" t="s">
        <v>27</v>
      </c>
      <c r="D189" s="50">
        <v>4420</v>
      </c>
      <c r="E189" s="50"/>
      <c r="F189" s="50">
        <f>D189*E189</f>
        <v>0</v>
      </c>
    </row>
    <row r="190" spans="1:6">
      <c r="A190" s="169"/>
      <c r="B190" s="32"/>
      <c r="C190" s="96"/>
      <c r="D190" s="50"/>
      <c r="E190" s="50"/>
      <c r="F190" s="50"/>
    </row>
    <row r="191" spans="1:6" ht="82.8">
      <c r="A191" s="169" t="s">
        <v>47</v>
      </c>
      <c r="B191" s="32" t="s">
        <v>107</v>
      </c>
      <c r="C191" s="96" t="s">
        <v>1</v>
      </c>
      <c r="D191" s="50">
        <v>1130</v>
      </c>
      <c r="E191" s="50"/>
      <c r="F191" s="50">
        <f>D191*E191</f>
        <v>0</v>
      </c>
    </row>
    <row r="192" spans="1:6">
      <c r="A192" s="8"/>
      <c r="B192" s="114"/>
      <c r="C192" s="111"/>
      <c r="D192" s="33"/>
      <c r="E192" s="528"/>
      <c r="F192" s="46"/>
    </row>
    <row r="193" spans="1:12">
      <c r="A193" s="29"/>
      <c r="B193" s="606" t="s">
        <v>21</v>
      </c>
      <c r="C193" s="606"/>
      <c r="D193" s="47"/>
      <c r="E193" s="86"/>
      <c r="F193" s="48">
        <f>SUM(F183:F192)</f>
        <v>0</v>
      </c>
      <c r="I193" s="101"/>
      <c r="J193" s="86"/>
      <c r="K193" s="86"/>
      <c r="L193" s="46"/>
    </row>
    <row r="194" spans="1:12">
      <c r="A194" s="15"/>
      <c r="B194" s="14"/>
      <c r="C194" s="43"/>
      <c r="D194" s="50"/>
      <c r="E194" s="86"/>
      <c r="F194" s="50"/>
    </row>
    <row r="195" spans="1:12">
      <c r="A195" s="8"/>
      <c r="B195" s="32"/>
      <c r="C195" s="42"/>
      <c r="D195" s="33"/>
      <c r="E195" s="86"/>
      <c r="F195" s="46"/>
    </row>
    <row r="196" spans="1:12">
      <c r="A196" s="28" t="s">
        <v>16</v>
      </c>
      <c r="B196" s="229" t="s">
        <v>73</v>
      </c>
      <c r="C196" s="230"/>
      <c r="D196" s="231"/>
      <c r="E196" s="86"/>
      <c r="F196" s="33"/>
    </row>
    <row r="197" spans="1:12">
      <c r="A197" s="8"/>
      <c r="B197" s="32"/>
      <c r="C197" s="42"/>
      <c r="D197" s="33"/>
      <c r="E197" s="86"/>
      <c r="F197" s="46"/>
    </row>
    <row r="198" spans="1:12" ht="82.8">
      <c r="A198" s="239" t="s">
        <v>61</v>
      </c>
      <c r="B198" s="11" t="s">
        <v>112</v>
      </c>
      <c r="C198" s="113"/>
      <c r="D198" s="95"/>
      <c r="E198" s="94"/>
      <c r="F198" s="94"/>
    </row>
    <row r="199" spans="1:12">
      <c r="A199" s="239"/>
      <c r="B199" s="214" t="s">
        <v>111</v>
      </c>
      <c r="C199" s="113" t="s">
        <v>1</v>
      </c>
      <c r="D199" s="95">
        <v>675</v>
      </c>
      <c r="E199" s="94"/>
      <c r="F199" s="94">
        <f>D199*E199</f>
        <v>0</v>
      </c>
    </row>
    <row r="200" spans="1:12">
      <c r="A200" s="239"/>
      <c r="B200" s="214" t="s">
        <v>186</v>
      </c>
      <c r="C200" s="113" t="s">
        <v>2</v>
      </c>
      <c r="D200" s="95">
        <v>5</v>
      </c>
      <c r="E200" s="94"/>
      <c r="F200" s="94">
        <f t="shared" ref="F200:F205" si="21">D200*E200</f>
        <v>0</v>
      </c>
    </row>
    <row r="201" spans="1:12">
      <c r="A201" s="239"/>
      <c r="B201" s="214" t="s">
        <v>185</v>
      </c>
      <c r="C201" s="113" t="s">
        <v>2</v>
      </c>
      <c r="D201" s="95">
        <v>3</v>
      </c>
      <c r="E201" s="94"/>
      <c r="F201" s="94">
        <f t="shared" si="21"/>
        <v>0</v>
      </c>
    </row>
    <row r="202" spans="1:12">
      <c r="A202" s="239"/>
      <c r="B202" s="214" t="s">
        <v>184</v>
      </c>
      <c r="C202" s="113" t="s">
        <v>2</v>
      </c>
      <c r="D202" s="95">
        <v>1</v>
      </c>
      <c r="E202" s="94"/>
      <c r="F202" s="94">
        <f t="shared" si="21"/>
        <v>0</v>
      </c>
    </row>
    <row r="203" spans="1:12">
      <c r="A203" s="239"/>
      <c r="B203" s="214" t="s">
        <v>209</v>
      </c>
      <c r="C203" s="113" t="s">
        <v>2</v>
      </c>
      <c r="D203" s="95">
        <v>2</v>
      </c>
      <c r="E203" s="94"/>
      <c r="F203" s="94">
        <f t="shared" si="21"/>
        <v>0</v>
      </c>
    </row>
    <row r="204" spans="1:12">
      <c r="A204" s="239"/>
      <c r="B204" s="214" t="s">
        <v>210</v>
      </c>
      <c r="C204" s="113" t="s">
        <v>2</v>
      </c>
      <c r="D204" s="95">
        <v>1</v>
      </c>
      <c r="E204" s="94"/>
      <c r="F204" s="94">
        <f t="shared" si="21"/>
        <v>0</v>
      </c>
    </row>
    <row r="205" spans="1:12">
      <c r="A205" s="239"/>
      <c r="B205" s="214" t="s">
        <v>211</v>
      </c>
      <c r="C205" s="113" t="s">
        <v>2</v>
      </c>
      <c r="D205" s="95">
        <v>2</v>
      </c>
      <c r="E205" s="94"/>
      <c r="F205" s="94">
        <f t="shared" si="21"/>
        <v>0</v>
      </c>
    </row>
    <row r="206" spans="1:12">
      <c r="A206" s="239"/>
      <c r="B206" s="214"/>
      <c r="C206" s="113"/>
      <c r="D206" s="95"/>
      <c r="E206" s="94"/>
      <c r="F206" s="94"/>
    </row>
    <row r="207" spans="1:12" ht="110.4">
      <c r="A207" s="239" t="s">
        <v>8</v>
      </c>
      <c r="B207" s="11" t="s">
        <v>187</v>
      </c>
      <c r="C207" s="113" t="s">
        <v>2</v>
      </c>
      <c r="D207" s="95">
        <v>7</v>
      </c>
      <c r="E207" s="94"/>
      <c r="F207" s="94">
        <f>D207*E207</f>
        <v>0</v>
      </c>
    </row>
    <row r="208" spans="1:12">
      <c r="A208" s="239"/>
      <c r="B208" s="214"/>
      <c r="C208" s="113"/>
      <c r="D208" s="95"/>
      <c r="E208" s="94"/>
      <c r="F208" s="94"/>
    </row>
    <row r="209" spans="1:7" ht="82.8">
      <c r="A209" s="169" t="s">
        <v>62</v>
      </c>
      <c r="B209" s="11" t="s">
        <v>87</v>
      </c>
      <c r="C209" s="96"/>
      <c r="D209" s="33"/>
      <c r="E209" s="86"/>
      <c r="F209" s="46"/>
    </row>
    <row r="210" spans="1:7" ht="16.8">
      <c r="A210" s="169"/>
      <c r="B210" s="11" t="s">
        <v>85</v>
      </c>
      <c r="C210" s="96" t="s">
        <v>27</v>
      </c>
      <c r="D210" s="33">
        <v>8500</v>
      </c>
      <c r="E210" s="86"/>
      <c r="F210" s="46">
        <f t="shared" ref="F210:F211" si="22">D210*E210</f>
        <v>0</v>
      </c>
    </row>
    <row r="211" spans="1:7" ht="16.8">
      <c r="A211" s="169"/>
      <c r="B211" s="11" t="s">
        <v>86</v>
      </c>
      <c r="C211" s="96" t="s">
        <v>27</v>
      </c>
      <c r="D211" s="33">
        <v>2020</v>
      </c>
      <c r="E211" s="86"/>
      <c r="F211" s="46">
        <f t="shared" si="22"/>
        <v>0</v>
      </c>
    </row>
    <row r="212" spans="1:7">
      <c r="A212" s="169"/>
      <c r="B212" s="11"/>
      <c r="C212" s="96"/>
      <c r="D212" s="33"/>
      <c r="E212" s="86"/>
      <c r="F212" s="46"/>
    </row>
    <row r="213" spans="1:7" ht="124.2">
      <c r="A213" s="169" t="s">
        <v>63</v>
      </c>
      <c r="B213" s="11" t="s">
        <v>103</v>
      </c>
      <c r="C213" s="96" t="s">
        <v>69</v>
      </c>
      <c r="D213" s="95">
        <v>1</v>
      </c>
      <c r="E213" s="94"/>
      <c r="F213" s="94">
        <f>D213*E213</f>
        <v>0</v>
      </c>
    </row>
    <row r="214" spans="1:7">
      <c r="A214" s="8"/>
      <c r="B214" s="11"/>
      <c r="C214" s="96"/>
      <c r="D214" s="95"/>
      <c r="E214" s="94"/>
      <c r="F214" s="94"/>
    </row>
    <row r="215" spans="1:7" ht="82.8">
      <c r="A215" s="170" t="s">
        <v>64</v>
      </c>
      <c r="B215" s="11" t="s">
        <v>256</v>
      </c>
      <c r="C215" s="100" t="s">
        <v>69</v>
      </c>
      <c r="D215" s="203">
        <v>1</v>
      </c>
      <c r="E215" s="87"/>
      <c r="F215" s="204">
        <f t="shared" ref="F215" si="23">D215*E215</f>
        <v>0</v>
      </c>
      <c r="G215" s="436"/>
    </row>
    <row r="216" spans="1:7">
      <c r="A216" s="15"/>
      <c r="B216" s="32"/>
      <c r="C216" s="111"/>
      <c r="D216" s="33"/>
      <c r="E216" s="99"/>
      <c r="F216" s="88"/>
    </row>
    <row r="217" spans="1:7">
      <c r="A217" s="31"/>
      <c r="B217" s="606" t="s">
        <v>21</v>
      </c>
      <c r="C217" s="606"/>
      <c r="D217" s="47"/>
      <c r="E217" s="86"/>
      <c r="F217" s="48">
        <f>SUM(F198:F216)</f>
        <v>0</v>
      </c>
    </row>
    <row r="218" spans="1:7">
      <c r="A218" s="15"/>
      <c r="B218" s="14"/>
      <c r="C218" s="43"/>
      <c r="D218" s="50"/>
      <c r="E218" s="86"/>
      <c r="F218" s="50"/>
    </row>
    <row r="219" spans="1:7">
      <c r="A219" s="8"/>
      <c r="B219" s="32"/>
      <c r="C219" s="42"/>
      <c r="D219" s="33"/>
      <c r="E219" s="86"/>
      <c r="F219" s="46"/>
    </row>
    <row r="220" spans="1:7">
      <c r="A220" s="550">
        <v>7</v>
      </c>
      <c r="B220" s="551" t="s">
        <v>264</v>
      </c>
      <c r="C220" s="230"/>
      <c r="D220" s="231"/>
      <c r="E220" s="86"/>
      <c r="F220" s="33"/>
    </row>
    <row r="221" spans="1:7">
      <c r="A221" s="8"/>
      <c r="B221" s="32"/>
      <c r="C221" s="42"/>
      <c r="D221" s="33"/>
      <c r="E221" s="86"/>
      <c r="F221" s="46"/>
    </row>
    <row r="222" spans="1:7" ht="96.6">
      <c r="A222" s="540" t="s">
        <v>265</v>
      </c>
      <c r="B222" s="541" t="s">
        <v>266</v>
      </c>
      <c r="C222" s="542" t="s">
        <v>1</v>
      </c>
      <c r="D222" s="510">
        <v>16</v>
      </c>
      <c r="E222" s="94"/>
      <c r="F222" s="94">
        <f>D222*E222</f>
        <v>0</v>
      </c>
    </row>
    <row r="223" spans="1:7">
      <c r="A223" s="540"/>
      <c r="B223" s="543"/>
      <c r="C223" s="542"/>
      <c r="D223" s="510"/>
      <c r="E223" s="94"/>
      <c r="F223" s="94">
        <f>D223*E223</f>
        <v>0</v>
      </c>
    </row>
    <row r="224" spans="1:7" ht="55.2">
      <c r="A224" s="540" t="s">
        <v>267</v>
      </c>
      <c r="B224" s="541" t="s">
        <v>268</v>
      </c>
      <c r="C224" s="542"/>
      <c r="D224" s="510"/>
      <c r="E224" s="94"/>
      <c r="F224" s="94">
        <f>D224*E224</f>
        <v>0</v>
      </c>
    </row>
    <row r="225" spans="1:6">
      <c r="A225" s="540"/>
      <c r="B225" s="548" t="s">
        <v>269</v>
      </c>
      <c r="C225" s="542" t="s">
        <v>1</v>
      </c>
      <c r="D225" s="510">
        <v>22</v>
      </c>
      <c r="E225" s="94"/>
      <c r="F225" s="94">
        <f>D225*E225</f>
        <v>0</v>
      </c>
    </row>
    <row r="226" spans="1:6">
      <c r="A226" s="540"/>
      <c r="B226" s="548" t="s">
        <v>270</v>
      </c>
      <c r="C226" s="542" t="s">
        <v>1</v>
      </c>
      <c r="D226" s="510">
        <v>22</v>
      </c>
      <c r="E226" s="94"/>
      <c r="F226" s="94">
        <f t="shared" ref="F226:F228" si="24">D226*E226</f>
        <v>0</v>
      </c>
    </row>
    <row r="227" spans="1:6">
      <c r="A227" s="540"/>
      <c r="B227" s="548" t="s">
        <v>271</v>
      </c>
      <c r="C227" s="542" t="s">
        <v>1</v>
      </c>
      <c r="D227" s="510">
        <v>17</v>
      </c>
      <c r="E227" s="94"/>
      <c r="F227" s="94">
        <f t="shared" si="24"/>
        <v>0</v>
      </c>
    </row>
    <row r="228" spans="1:6">
      <c r="A228" s="540"/>
      <c r="B228" s="548" t="s">
        <v>272</v>
      </c>
      <c r="C228" s="542" t="s">
        <v>1</v>
      </c>
      <c r="D228" s="510">
        <v>17</v>
      </c>
      <c r="E228" s="94"/>
      <c r="F228" s="94">
        <f t="shared" si="24"/>
        <v>0</v>
      </c>
    </row>
    <row r="229" spans="1:6">
      <c r="A229" s="540"/>
      <c r="B229" s="548" t="s">
        <v>273</v>
      </c>
      <c r="C229" s="542" t="s">
        <v>1</v>
      </c>
      <c r="D229" s="510">
        <v>12</v>
      </c>
      <c r="E229" s="94"/>
      <c r="F229" s="94">
        <f>D229*E229</f>
        <v>0</v>
      </c>
    </row>
    <row r="230" spans="1:6">
      <c r="A230" s="540"/>
      <c r="B230" s="543"/>
      <c r="C230" s="542"/>
      <c r="D230" s="510"/>
      <c r="E230" s="94"/>
      <c r="F230" s="94"/>
    </row>
    <row r="231" spans="1:6" ht="41.4">
      <c r="A231" s="544" t="s">
        <v>274</v>
      </c>
      <c r="B231" s="541" t="s">
        <v>275</v>
      </c>
      <c r="C231" s="545"/>
      <c r="D231" s="546"/>
      <c r="E231" s="86"/>
      <c r="F231" s="46"/>
    </row>
    <row r="232" spans="1:6" ht="28.8">
      <c r="A232" s="544"/>
      <c r="B232" s="548" t="s">
        <v>276</v>
      </c>
      <c r="C232" s="545" t="s">
        <v>2</v>
      </c>
      <c r="D232" s="546">
        <v>1</v>
      </c>
      <c r="E232" s="86"/>
      <c r="F232" s="46">
        <f>D232*E232</f>
        <v>0</v>
      </c>
    </row>
    <row r="233" spans="1:6" ht="28.8">
      <c r="A233" s="544"/>
      <c r="B233" s="548" t="s">
        <v>277</v>
      </c>
      <c r="C233" s="545" t="s">
        <v>2</v>
      </c>
      <c r="D233" s="546">
        <v>1</v>
      </c>
      <c r="E233" s="86"/>
      <c r="F233" s="46">
        <f t="shared" ref="F233:F238" si="25">D233*E233</f>
        <v>0</v>
      </c>
    </row>
    <row r="234" spans="1:6">
      <c r="A234" s="544"/>
      <c r="B234" s="548" t="s">
        <v>278</v>
      </c>
      <c r="C234" s="545" t="s">
        <v>2</v>
      </c>
      <c r="D234" s="546">
        <v>1</v>
      </c>
      <c r="E234" s="86"/>
      <c r="F234" s="46">
        <f t="shared" si="25"/>
        <v>0</v>
      </c>
    </row>
    <row r="235" spans="1:6">
      <c r="A235" s="544"/>
      <c r="B235" s="548" t="s">
        <v>279</v>
      </c>
      <c r="C235" s="545" t="s">
        <v>2</v>
      </c>
      <c r="D235" s="546">
        <v>4</v>
      </c>
      <c r="E235" s="86"/>
      <c r="F235" s="46">
        <f t="shared" si="25"/>
        <v>0</v>
      </c>
    </row>
    <row r="236" spans="1:6">
      <c r="A236" s="544"/>
      <c r="B236" s="548" t="s">
        <v>280</v>
      </c>
      <c r="C236" s="545" t="s">
        <v>2</v>
      </c>
      <c r="D236" s="546">
        <v>1</v>
      </c>
      <c r="E236" s="86"/>
      <c r="F236" s="46">
        <f t="shared" si="25"/>
        <v>0</v>
      </c>
    </row>
    <row r="237" spans="1:6">
      <c r="A237" s="544"/>
      <c r="B237" s="548" t="s">
        <v>281</v>
      </c>
      <c r="C237" s="545" t="s">
        <v>1</v>
      </c>
      <c r="D237" s="546">
        <v>8</v>
      </c>
      <c r="E237" s="86"/>
      <c r="F237" s="46">
        <f t="shared" si="25"/>
        <v>0</v>
      </c>
    </row>
    <row r="238" spans="1:6">
      <c r="A238" s="544"/>
      <c r="B238" s="548" t="s">
        <v>282</v>
      </c>
      <c r="C238" s="545" t="s">
        <v>2</v>
      </c>
      <c r="D238" s="546">
        <v>1</v>
      </c>
      <c r="E238" s="86"/>
      <c r="F238" s="46">
        <f t="shared" si="25"/>
        <v>0</v>
      </c>
    </row>
    <row r="239" spans="1:6" ht="28.8">
      <c r="A239" s="544"/>
      <c r="B239" s="548" t="s">
        <v>283</v>
      </c>
      <c r="C239" s="545" t="s">
        <v>2</v>
      </c>
      <c r="D239" s="546">
        <v>4</v>
      </c>
      <c r="E239" s="86"/>
      <c r="F239" s="46">
        <f>D239*E239</f>
        <v>0</v>
      </c>
    </row>
    <row r="240" spans="1:6">
      <c r="A240" s="544"/>
      <c r="B240" s="541"/>
      <c r="C240" s="545"/>
      <c r="D240" s="546"/>
      <c r="E240" s="86"/>
      <c r="F240" s="46"/>
    </row>
    <row r="241" spans="1:7" ht="96.6">
      <c r="A241" s="544" t="s">
        <v>286</v>
      </c>
      <c r="B241" s="541" t="s">
        <v>284</v>
      </c>
      <c r="C241" s="545"/>
      <c r="D241" s="510"/>
      <c r="E241" s="94"/>
      <c r="F241" s="94"/>
    </row>
    <row r="242" spans="1:7">
      <c r="A242" s="544"/>
      <c r="B242" s="548" t="s">
        <v>287</v>
      </c>
      <c r="C242" s="545" t="s">
        <v>1</v>
      </c>
      <c r="D242" s="510">
        <v>2</v>
      </c>
      <c r="E242" s="94"/>
      <c r="F242" s="94">
        <f>D242*E242</f>
        <v>0</v>
      </c>
    </row>
    <row r="243" spans="1:7" ht="16.8">
      <c r="A243" s="544"/>
      <c r="B243" s="548" t="s">
        <v>285</v>
      </c>
      <c r="C243" s="463" t="s">
        <v>288</v>
      </c>
      <c r="D243" s="510">
        <v>0.4</v>
      </c>
      <c r="E243" s="94"/>
      <c r="F243" s="94">
        <f>D243*E243</f>
        <v>0</v>
      </c>
    </row>
    <row r="244" spans="1:7">
      <c r="A244" s="544"/>
      <c r="B244" s="548"/>
      <c r="C244" s="545"/>
      <c r="D244" s="510"/>
      <c r="E244" s="549"/>
      <c r="F244" s="94"/>
    </row>
    <row r="245" spans="1:7">
      <c r="A245" s="31"/>
      <c r="B245" s="611" t="s">
        <v>21</v>
      </c>
      <c r="C245" s="611"/>
      <c r="D245" s="47"/>
      <c r="E245" s="86"/>
      <c r="F245" s="48">
        <f>SUM(F222:F243)</f>
        <v>0</v>
      </c>
    </row>
    <row r="246" spans="1:7">
      <c r="A246" s="30"/>
      <c r="B246" s="40"/>
      <c r="C246" s="44"/>
      <c r="D246" s="51"/>
      <c r="E246" s="86"/>
      <c r="F246" s="52"/>
    </row>
    <row r="247" spans="1:7" s="197" customFormat="1">
      <c r="A247" s="215"/>
      <c r="B247" s="216"/>
      <c r="C247" s="217"/>
      <c r="D247" s="217"/>
      <c r="E247" s="218"/>
      <c r="F247" s="219"/>
      <c r="G247" s="423"/>
    </row>
    <row r="248" spans="1:7" ht="21" customHeight="1" thickBot="1">
      <c r="A248" s="3"/>
      <c r="B248" s="592" t="s">
        <v>20</v>
      </c>
      <c r="C248" s="592"/>
      <c r="D248" s="592"/>
      <c r="E248" s="592"/>
      <c r="F248" s="45"/>
    </row>
    <row r="249" spans="1:7" s="197" customFormat="1" ht="16.5" customHeight="1" thickTop="1">
      <c r="A249" s="215"/>
      <c r="B249" s="220"/>
      <c r="C249" s="221"/>
      <c r="D249" s="221"/>
      <c r="E249" s="219"/>
      <c r="F249" s="219"/>
      <c r="G249" s="423"/>
    </row>
    <row r="250" spans="1:7">
      <c r="A250" s="222"/>
      <c r="B250" s="223"/>
      <c r="C250" s="224"/>
      <c r="D250" s="225"/>
      <c r="E250" s="226"/>
      <c r="F250" s="227"/>
      <c r="G250" s="435"/>
    </row>
    <row r="251" spans="1:7" ht="18.75" customHeight="1">
      <c r="A251" s="607" t="s">
        <v>182</v>
      </c>
      <c r="B251" s="608"/>
      <c r="C251" s="608"/>
      <c r="D251" s="608"/>
      <c r="E251" s="608"/>
      <c r="F251" s="609"/>
    </row>
    <row r="252" spans="1:7" ht="17.399999999999999">
      <c r="A252" s="18"/>
      <c r="B252" s="18"/>
      <c r="C252" s="18"/>
      <c r="D252" s="18"/>
      <c r="E252" s="87"/>
      <c r="F252" s="18"/>
    </row>
    <row r="253" spans="1:7" s="62" customFormat="1" ht="21" customHeight="1">
      <c r="A253" s="103" t="s">
        <v>12</v>
      </c>
      <c r="B253" s="604" t="s">
        <v>67</v>
      </c>
      <c r="C253" s="604"/>
      <c r="D253" s="604"/>
      <c r="E253" s="610">
        <f>F115</f>
        <v>0</v>
      </c>
      <c r="F253" s="610"/>
      <c r="G253" s="431"/>
    </row>
    <row r="254" spans="1:7" s="62" customFormat="1" ht="21" customHeight="1">
      <c r="A254" s="103" t="s">
        <v>13</v>
      </c>
      <c r="B254" s="604" t="s">
        <v>33</v>
      </c>
      <c r="C254" s="604"/>
      <c r="D254" s="604"/>
      <c r="E254" s="605">
        <f>F140</f>
        <v>0</v>
      </c>
      <c r="F254" s="605"/>
      <c r="G254" s="431"/>
    </row>
    <row r="255" spans="1:7" s="62" customFormat="1" ht="21" customHeight="1">
      <c r="A255" s="108" t="s">
        <v>4</v>
      </c>
      <c r="B255" s="612" t="s">
        <v>30</v>
      </c>
      <c r="C255" s="612"/>
      <c r="D255" s="612"/>
      <c r="E255" s="613">
        <f>F151</f>
        <v>0</v>
      </c>
      <c r="F255" s="613"/>
      <c r="G255" s="431"/>
    </row>
    <row r="256" spans="1:7" s="62" customFormat="1" ht="21" customHeight="1">
      <c r="A256" s="108" t="s">
        <v>14</v>
      </c>
      <c r="B256" s="459" t="s">
        <v>19</v>
      </c>
      <c r="C256" s="459"/>
      <c r="D256" s="459"/>
      <c r="E256" s="613">
        <f>F178</f>
        <v>0</v>
      </c>
      <c r="F256" s="613"/>
      <c r="G256" s="431"/>
    </row>
    <row r="257" spans="1:14" s="62" customFormat="1" ht="21" customHeight="1">
      <c r="A257" s="108" t="s">
        <v>15</v>
      </c>
      <c r="B257" s="612" t="s">
        <v>72</v>
      </c>
      <c r="C257" s="612"/>
      <c r="D257" s="612"/>
      <c r="E257" s="613">
        <f>F193</f>
        <v>0</v>
      </c>
      <c r="F257" s="613"/>
      <c r="G257" s="431"/>
    </row>
    <row r="258" spans="1:14" s="62" customFormat="1" ht="21" customHeight="1">
      <c r="A258" s="108" t="s">
        <v>16</v>
      </c>
      <c r="B258" s="612" t="s">
        <v>73</v>
      </c>
      <c r="C258" s="612"/>
      <c r="D258" s="612"/>
      <c r="E258" s="613">
        <f>F217</f>
        <v>0</v>
      </c>
      <c r="F258" s="613"/>
      <c r="G258" s="431"/>
    </row>
    <row r="259" spans="1:14" s="62" customFormat="1" ht="21" customHeight="1">
      <c r="A259" s="552" t="s">
        <v>289</v>
      </c>
      <c r="B259" s="612" t="s">
        <v>264</v>
      </c>
      <c r="C259" s="612"/>
      <c r="D259" s="612"/>
      <c r="E259" s="613">
        <f>F245</f>
        <v>0</v>
      </c>
      <c r="F259" s="613"/>
      <c r="G259" s="431"/>
    </row>
    <row r="260" spans="1:14" s="62" customFormat="1" ht="19.5" customHeight="1">
      <c r="A260" s="55"/>
      <c r="B260" s="56"/>
      <c r="C260" s="57"/>
      <c r="D260" s="53"/>
      <c r="E260" s="117"/>
      <c r="F260" s="456"/>
      <c r="G260" s="431"/>
      <c r="H260" s="54"/>
      <c r="I260" s="54"/>
      <c r="J260" s="54"/>
      <c r="K260" s="54"/>
      <c r="L260" s="54"/>
      <c r="M260" s="54"/>
      <c r="N260" s="54"/>
    </row>
    <row r="261" spans="1:14" s="62" customFormat="1" ht="21" customHeight="1">
      <c r="A261" s="61"/>
      <c r="B261" s="118" t="s">
        <v>183</v>
      </c>
      <c r="C261" s="119"/>
      <c r="D261" s="119"/>
      <c r="E261" s="614">
        <f>SUM(E253:F259)</f>
        <v>0</v>
      </c>
      <c r="F261" s="615"/>
      <c r="G261" s="431"/>
    </row>
    <row r="262" spans="1:14" s="196" customFormat="1">
      <c r="A262" s="163"/>
      <c r="B262" s="152"/>
      <c r="C262" s="178"/>
      <c r="D262" s="155"/>
      <c r="E262" s="88"/>
      <c r="F262" s="149"/>
      <c r="G262" s="423"/>
      <c r="H262" s="197"/>
      <c r="I262" s="197"/>
      <c r="J262" s="197"/>
      <c r="K262" s="197"/>
      <c r="L262" s="197"/>
      <c r="M262" s="197"/>
      <c r="N262" s="197"/>
    </row>
    <row r="263" spans="1:14" s="196" customFormat="1">
      <c r="A263" s="162"/>
      <c r="B263" s="159"/>
      <c r="C263" s="178"/>
      <c r="D263" s="155"/>
      <c r="E263" s="88"/>
      <c r="F263" s="149"/>
      <c r="G263" s="423"/>
      <c r="H263" s="197"/>
      <c r="I263" s="197"/>
      <c r="J263" s="197"/>
      <c r="K263" s="197"/>
      <c r="L263" s="197"/>
      <c r="M263" s="197"/>
      <c r="N263" s="197"/>
    </row>
    <row r="264" spans="1:14" s="196" customFormat="1">
      <c r="A264" s="162"/>
      <c r="B264" s="159"/>
      <c r="C264" s="178"/>
      <c r="D264" s="155"/>
      <c r="E264" s="88"/>
      <c r="F264" s="149"/>
      <c r="G264" s="423"/>
      <c r="H264" s="197"/>
      <c r="I264" s="197"/>
      <c r="J264" s="197"/>
      <c r="K264" s="197"/>
      <c r="L264" s="197"/>
      <c r="M264" s="197"/>
      <c r="N264" s="197"/>
    </row>
    <row r="265" spans="1:14" s="196" customFormat="1">
      <c r="A265" s="163"/>
      <c r="B265" s="152"/>
      <c r="C265" s="179"/>
      <c r="D265" s="87"/>
      <c r="E265" s="87"/>
      <c r="F265" s="87"/>
      <c r="G265" s="423"/>
      <c r="H265" s="197"/>
      <c r="I265" s="197"/>
      <c r="J265" s="197"/>
      <c r="K265" s="197"/>
      <c r="L265" s="197"/>
      <c r="M265" s="197"/>
      <c r="N265" s="197"/>
    </row>
    <row r="266" spans="1:14" s="196" customFormat="1">
      <c r="A266" s="162"/>
      <c r="B266" s="145"/>
      <c r="C266" s="178"/>
      <c r="D266" s="155"/>
      <c r="E266" s="88"/>
      <c r="F266" s="149"/>
      <c r="G266" s="423"/>
      <c r="H266" s="197"/>
      <c r="I266" s="197"/>
      <c r="J266" s="197"/>
      <c r="K266" s="197"/>
      <c r="L266" s="197"/>
      <c r="M266" s="197"/>
      <c r="N266" s="197"/>
    </row>
    <row r="267" spans="1:14" s="196" customFormat="1">
      <c r="A267" s="163"/>
      <c r="B267" s="152"/>
      <c r="C267" s="179"/>
      <c r="D267" s="87"/>
      <c r="E267" s="87"/>
      <c r="F267" s="87"/>
      <c r="G267" s="423"/>
      <c r="H267" s="197"/>
      <c r="I267" s="197"/>
      <c r="J267" s="197"/>
      <c r="K267" s="197"/>
      <c r="L267" s="197"/>
      <c r="M267" s="197"/>
      <c r="N267" s="197"/>
    </row>
    <row r="268" spans="1:14" s="196" customFormat="1">
      <c r="A268" s="162"/>
      <c r="B268" s="147"/>
      <c r="C268" s="178"/>
      <c r="D268" s="155"/>
      <c r="E268" s="88"/>
      <c r="F268" s="149"/>
      <c r="G268" s="423"/>
      <c r="H268" s="197"/>
      <c r="I268" s="197"/>
      <c r="J268" s="197"/>
      <c r="K268" s="197"/>
      <c r="L268" s="197"/>
      <c r="M268" s="197"/>
      <c r="N268" s="197"/>
    </row>
    <row r="269" spans="1:14" s="196" customFormat="1">
      <c r="A269" s="163"/>
      <c r="B269" s="152"/>
      <c r="C269" s="179"/>
      <c r="D269" s="87"/>
      <c r="E269" s="87"/>
      <c r="F269" s="87"/>
      <c r="G269" s="423"/>
      <c r="H269" s="197"/>
      <c r="I269" s="197"/>
      <c r="J269" s="197"/>
      <c r="K269" s="197"/>
      <c r="L269" s="197"/>
      <c r="M269" s="197"/>
      <c r="N269" s="197"/>
    </row>
    <row r="270" spans="1:14" s="196" customFormat="1">
      <c r="A270" s="162"/>
      <c r="B270" s="145"/>
      <c r="C270" s="178"/>
      <c r="D270" s="155"/>
      <c r="E270" s="88"/>
      <c r="F270" s="149"/>
      <c r="G270" s="423"/>
      <c r="H270" s="197"/>
      <c r="I270" s="197"/>
      <c r="J270" s="197"/>
      <c r="K270" s="197"/>
      <c r="L270" s="197"/>
      <c r="M270" s="197"/>
      <c r="N270" s="197"/>
    </row>
    <row r="271" spans="1:14" s="196" customFormat="1">
      <c r="A271" s="163"/>
      <c r="B271" s="152"/>
      <c r="C271" s="179"/>
      <c r="D271" s="87"/>
      <c r="E271" s="87"/>
      <c r="F271" s="87"/>
      <c r="G271" s="423"/>
      <c r="H271" s="197"/>
      <c r="I271" s="197"/>
      <c r="J271" s="197"/>
      <c r="K271" s="197"/>
      <c r="L271" s="197"/>
      <c r="M271" s="197"/>
      <c r="N271" s="197"/>
    </row>
    <row r="272" spans="1:14" s="196" customFormat="1" ht="198" customHeight="1">
      <c r="A272" s="162"/>
      <c r="B272" s="171"/>
      <c r="C272" s="179"/>
      <c r="D272" s="87"/>
      <c r="E272" s="87"/>
      <c r="F272" s="87"/>
      <c r="G272" s="423"/>
      <c r="H272" s="197"/>
      <c r="I272" s="197"/>
      <c r="J272" s="197"/>
      <c r="K272" s="197"/>
      <c r="L272" s="197"/>
      <c r="M272" s="197"/>
      <c r="N272" s="197"/>
    </row>
    <row r="273" spans="1:14" s="196" customFormat="1">
      <c r="A273" s="163"/>
      <c r="B273" s="152"/>
      <c r="C273" s="178"/>
      <c r="D273" s="155"/>
      <c r="E273" s="88"/>
      <c r="F273" s="149"/>
      <c r="G273" s="423"/>
      <c r="H273" s="197"/>
      <c r="I273" s="197"/>
      <c r="J273" s="197"/>
      <c r="K273" s="197"/>
      <c r="L273" s="197"/>
      <c r="M273" s="197"/>
      <c r="N273" s="197"/>
    </row>
    <row r="274" spans="1:14" s="196" customFormat="1">
      <c r="A274" s="163"/>
      <c r="B274" s="152"/>
      <c r="C274" s="179"/>
      <c r="D274" s="87"/>
      <c r="E274" s="87"/>
      <c r="F274" s="87"/>
      <c r="G274" s="423"/>
      <c r="H274" s="197"/>
      <c r="I274" s="197"/>
      <c r="J274" s="197"/>
      <c r="K274" s="197"/>
      <c r="L274" s="197"/>
      <c r="M274" s="197"/>
      <c r="N274" s="197"/>
    </row>
    <row r="275" spans="1:14" s="196" customFormat="1">
      <c r="A275" s="162"/>
      <c r="B275" s="145"/>
      <c r="C275" s="178"/>
      <c r="D275" s="155"/>
      <c r="E275" s="88"/>
      <c r="F275" s="149"/>
      <c r="G275" s="423"/>
      <c r="H275" s="197"/>
      <c r="I275" s="197"/>
      <c r="J275" s="197"/>
      <c r="K275" s="197"/>
      <c r="L275" s="197"/>
      <c r="M275" s="197"/>
      <c r="N275" s="197"/>
    </row>
    <row r="276" spans="1:14" s="196" customFormat="1">
      <c r="A276" s="163"/>
      <c r="B276" s="152"/>
      <c r="C276" s="179"/>
      <c r="D276" s="87"/>
      <c r="E276" s="87"/>
      <c r="F276" s="87"/>
      <c r="G276" s="423"/>
      <c r="H276" s="197"/>
      <c r="I276" s="197"/>
      <c r="J276" s="197"/>
      <c r="K276" s="197"/>
      <c r="L276" s="197"/>
      <c r="M276" s="197"/>
      <c r="N276" s="197"/>
    </row>
    <row r="277" spans="1:14" s="196" customFormat="1">
      <c r="A277" s="162"/>
      <c r="B277" s="147"/>
      <c r="C277" s="178"/>
      <c r="D277" s="155"/>
      <c r="E277" s="88"/>
      <c r="F277" s="149"/>
      <c r="G277" s="423"/>
      <c r="H277" s="197"/>
      <c r="I277" s="197"/>
      <c r="J277" s="197"/>
      <c r="K277" s="197"/>
      <c r="L277" s="197"/>
      <c r="M277" s="197"/>
      <c r="N277" s="197"/>
    </row>
    <row r="278" spans="1:14" s="196" customFormat="1">
      <c r="A278" s="163"/>
      <c r="B278" s="125"/>
      <c r="C278" s="179"/>
      <c r="D278" s="87"/>
      <c r="E278" s="87"/>
      <c r="F278" s="87"/>
      <c r="G278" s="423"/>
      <c r="H278" s="197"/>
      <c r="I278" s="197"/>
      <c r="J278" s="197"/>
      <c r="K278" s="197"/>
      <c r="L278" s="197"/>
      <c r="M278" s="197"/>
      <c r="N278" s="197"/>
    </row>
    <row r="279" spans="1:14" s="196" customFormat="1">
      <c r="A279" s="162"/>
      <c r="B279" s="125"/>
      <c r="C279" s="178"/>
      <c r="D279" s="155"/>
      <c r="E279" s="88"/>
      <c r="F279" s="149"/>
      <c r="G279" s="423"/>
      <c r="H279" s="197"/>
      <c r="I279" s="197"/>
      <c r="J279" s="197"/>
      <c r="K279" s="197"/>
      <c r="L279" s="197"/>
      <c r="M279" s="197"/>
      <c r="N279" s="197"/>
    </row>
    <row r="280" spans="1:14" s="196" customFormat="1">
      <c r="A280" s="163"/>
      <c r="B280" s="125"/>
      <c r="C280" s="179"/>
      <c r="D280" s="87"/>
      <c r="E280" s="87"/>
      <c r="F280" s="87"/>
      <c r="G280" s="423"/>
      <c r="H280" s="197"/>
      <c r="I280" s="197"/>
      <c r="J280" s="197"/>
      <c r="K280" s="197"/>
      <c r="L280" s="197"/>
      <c r="M280" s="197"/>
      <c r="N280" s="197"/>
    </row>
    <row r="281" spans="1:14" s="196" customFormat="1">
      <c r="A281" s="162"/>
      <c r="B281" s="125"/>
      <c r="C281" s="178"/>
      <c r="D281" s="155"/>
      <c r="E281" s="88"/>
      <c r="F281" s="149"/>
      <c r="G281" s="423"/>
      <c r="H281" s="197"/>
      <c r="I281" s="197"/>
      <c r="J281" s="197"/>
      <c r="K281" s="197"/>
      <c r="L281" s="197"/>
      <c r="M281" s="197"/>
      <c r="N281" s="197"/>
    </row>
    <row r="282" spans="1:14" s="196" customFormat="1">
      <c r="A282" s="162"/>
      <c r="B282" s="125"/>
      <c r="C282" s="178"/>
      <c r="D282" s="155"/>
      <c r="E282" s="88"/>
      <c r="F282" s="149"/>
      <c r="G282" s="423"/>
      <c r="H282" s="197"/>
      <c r="I282" s="197"/>
      <c r="J282" s="197"/>
      <c r="K282" s="197"/>
      <c r="L282" s="197"/>
      <c r="M282" s="197"/>
      <c r="N282" s="197"/>
    </row>
    <row r="283" spans="1:14" s="196" customFormat="1">
      <c r="A283" s="165"/>
      <c r="B283" s="125"/>
      <c r="C283" s="178"/>
      <c r="D283" s="155"/>
      <c r="E283" s="88"/>
      <c r="F283" s="149"/>
      <c r="G283" s="423"/>
      <c r="H283" s="197"/>
      <c r="I283" s="197"/>
      <c r="J283" s="197"/>
      <c r="K283" s="197"/>
      <c r="L283" s="197"/>
      <c r="M283" s="197"/>
      <c r="N283" s="197"/>
    </row>
    <row r="284" spans="1:14" s="196" customFormat="1">
      <c r="A284" s="163"/>
      <c r="B284" s="152"/>
      <c r="C284" s="179"/>
      <c r="D284" s="87"/>
      <c r="E284" s="87"/>
      <c r="F284" s="87"/>
      <c r="G284" s="423"/>
      <c r="H284" s="197"/>
      <c r="I284" s="197"/>
      <c r="J284" s="197"/>
      <c r="K284" s="197"/>
      <c r="L284" s="197"/>
      <c r="M284" s="197"/>
      <c r="N284" s="197"/>
    </row>
    <row r="285" spans="1:14" s="196" customFormat="1">
      <c r="A285" s="162"/>
      <c r="B285" s="145"/>
      <c r="C285" s="178"/>
      <c r="D285" s="155"/>
      <c r="E285" s="88"/>
      <c r="F285" s="149"/>
      <c r="G285" s="423"/>
      <c r="H285" s="197"/>
      <c r="I285" s="197"/>
      <c r="J285" s="197"/>
      <c r="K285" s="197"/>
      <c r="L285" s="197"/>
      <c r="M285" s="197"/>
      <c r="N285" s="197"/>
    </row>
    <row r="286" spans="1:14" s="196" customFormat="1">
      <c r="A286" s="163"/>
      <c r="B286" s="152"/>
      <c r="C286" s="179"/>
      <c r="D286" s="87"/>
      <c r="E286" s="87"/>
      <c r="F286" s="87"/>
      <c r="G286" s="423"/>
      <c r="H286" s="197"/>
      <c r="I286" s="197"/>
      <c r="J286" s="197"/>
      <c r="K286" s="197"/>
      <c r="L286" s="197"/>
      <c r="M286" s="197"/>
      <c r="N286" s="197"/>
    </row>
    <row r="287" spans="1:14" s="196" customFormat="1">
      <c r="A287" s="162"/>
      <c r="B287" s="145"/>
      <c r="C287" s="178"/>
      <c r="D287" s="155"/>
      <c r="E287" s="88"/>
      <c r="F287" s="149"/>
      <c r="G287" s="423"/>
      <c r="H287" s="197"/>
      <c r="I287" s="197"/>
      <c r="J287" s="197"/>
      <c r="K287" s="197"/>
      <c r="L287" s="197"/>
      <c r="M287" s="197"/>
      <c r="N287" s="197"/>
    </row>
    <row r="288" spans="1:14" s="196" customFormat="1">
      <c r="A288" s="163"/>
      <c r="B288" s="152"/>
      <c r="C288" s="179"/>
      <c r="D288" s="87"/>
      <c r="E288" s="87"/>
      <c r="F288" s="87"/>
      <c r="G288" s="423"/>
      <c r="H288" s="197"/>
      <c r="I288" s="197"/>
      <c r="J288" s="197"/>
      <c r="K288" s="197"/>
      <c r="L288" s="197"/>
      <c r="M288" s="197"/>
      <c r="N288" s="197"/>
    </row>
    <row r="289" spans="1:14" s="196" customFormat="1" ht="216.75" customHeight="1">
      <c r="A289" s="162"/>
      <c r="B289" s="147"/>
      <c r="C289" s="178"/>
      <c r="D289" s="155"/>
      <c r="E289" s="88"/>
      <c r="F289" s="149"/>
      <c r="G289" s="423"/>
      <c r="H289" s="197"/>
      <c r="I289" s="197"/>
      <c r="J289" s="197"/>
      <c r="K289" s="197"/>
      <c r="L289" s="197"/>
      <c r="M289" s="197"/>
      <c r="N289" s="197"/>
    </row>
    <row r="290" spans="1:14" s="196" customFormat="1">
      <c r="A290" s="162"/>
      <c r="B290" s="159"/>
      <c r="C290" s="178"/>
      <c r="D290" s="155"/>
      <c r="E290" s="88"/>
      <c r="F290" s="149"/>
      <c r="G290" s="423"/>
      <c r="H290" s="197"/>
      <c r="I290" s="197"/>
      <c r="J290" s="197"/>
      <c r="K290" s="197"/>
      <c r="L290" s="197"/>
      <c r="M290" s="197"/>
      <c r="N290" s="197"/>
    </row>
    <row r="291" spans="1:14" s="196" customFormat="1">
      <c r="A291" s="162"/>
      <c r="B291" s="159"/>
      <c r="C291" s="178"/>
      <c r="D291" s="155"/>
      <c r="E291" s="88"/>
      <c r="F291" s="149"/>
      <c r="G291" s="423"/>
      <c r="H291" s="197"/>
      <c r="I291" s="197"/>
      <c r="J291" s="197"/>
      <c r="K291" s="197"/>
      <c r="L291" s="197"/>
      <c r="M291" s="197"/>
      <c r="N291" s="197"/>
    </row>
    <row r="292" spans="1:14" s="196" customFormat="1">
      <c r="A292" s="163"/>
      <c r="B292" s="152"/>
      <c r="C292" s="179"/>
      <c r="D292" s="87"/>
      <c r="E292" s="87"/>
      <c r="F292" s="87"/>
      <c r="G292" s="423"/>
      <c r="H292" s="197"/>
      <c r="I292" s="197"/>
      <c r="J292" s="197"/>
      <c r="K292" s="197"/>
      <c r="L292" s="197"/>
      <c r="M292" s="197"/>
      <c r="N292" s="197"/>
    </row>
    <row r="293" spans="1:14" s="196" customFormat="1">
      <c r="A293" s="162"/>
      <c r="B293" s="147"/>
      <c r="C293" s="179"/>
      <c r="D293" s="87"/>
      <c r="E293" s="87"/>
      <c r="F293" s="87"/>
      <c r="G293" s="423"/>
      <c r="H293" s="197"/>
      <c r="I293" s="197"/>
      <c r="J293" s="197"/>
      <c r="K293" s="197"/>
      <c r="L293" s="197"/>
      <c r="M293" s="197"/>
      <c r="N293" s="197"/>
    </row>
    <row r="294" spans="1:14" s="196" customFormat="1">
      <c r="A294" s="163"/>
      <c r="B294" s="152"/>
      <c r="C294" s="178"/>
      <c r="D294" s="155"/>
      <c r="E294" s="88"/>
      <c r="F294" s="149"/>
      <c r="G294" s="423"/>
      <c r="H294" s="197"/>
      <c r="I294" s="197"/>
      <c r="J294" s="197"/>
      <c r="K294" s="197"/>
      <c r="L294" s="197"/>
      <c r="M294" s="197"/>
      <c r="N294" s="197"/>
    </row>
    <row r="295" spans="1:14" s="196" customFormat="1">
      <c r="A295" s="163"/>
      <c r="B295" s="152"/>
      <c r="C295" s="178"/>
      <c r="D295" s="155"/>
      <c r="E295" s="88"/>
      <c r="F295" s="149"/>
      <c r="G295" s="423"/>
      <c r="H295" s="197"/>
      <c r="I295" s="197"/>
      <c r="J295" s="197"/>
      <c r="K295" s="197"/>
      <c r="L295" s="197"/>
      <c r="M295" s="197"/>
      <c r="N295" s="197"/>
    </row>
    <row r="296" spans="1:14" s="196" customFormat="1">
      <c r="A296" s="163"/>
      <c r="B296" s="152"/>
      <c r="C296" s="179"/>
      <c r="D296" s="87"/>
      <c r="E296" s="87"/>
      <c r="F296" s="87"/>
      <c r="G296" s="423"/>
      <c r="H296" s="197"/>
      <c r="I296" s="197"/>
      <c r="J296" s="197"/>
      <c r="K296" s="197"/>
      <c r="L296" s="197"/>
      <c r="M296" s="197"/>
      <c r="N296" s="197"/>
    </row>
    <row r="297" spans="1:14" s="196" customFormat="1">
      <c r="A297" s="162"/>
      <c r="B297" s="145"/>
      <c r="C297" s="179"/>
      <c r="D297" s="87"/>
      <c r="E297" s="87"/>
      <c r="F297" s="87"/>
      <c r="G297" s="423"/>
      <c r="H297" s="197"/>
      <c r="I297" s="197"/>
      <c r="J297" s="197"/>
      <c r="K297" s="197"/>
      <c r="L297" s="197"/>
      <c r="M297" s="197"/>
      <c r="N297" s="197"/>
    </row>
    <row r="298" spans="1:14" s="196" customFormat="1">
      <c r="A298" s="163"/>
      <c r="B298" s="152"/>
      <c r="C298" s="178"/>
      <c r="D298" s="155"/>
      <c r="E298" s="88"/>
      <c r="F298" s="149"/>
      <c r="G298" s="423"/>
      <c r="H298" s="197"/>
      <c r="I298" s="197"/>
      <c r="J298" s="197"/>
      <c r="K298" s="197"/>
      <c r="L298" s="197"/>
      <c r="M298" s="197"/>
      <c r="N298" s="197"/>
    </row>
    <row r="299" spans="1:14" s="196" customFormat="1">
      <c r="A299" s="163"/>
      <c r="B299" s="152"/>
      <c r="C299" s="178"/>
      <c r="D299" s="155"/>
      <c r="E299" s="88"/>
      <c r="F299" s="149"/>
      <c r="G299" s="423"/>
      <c r="H299" s="197"/>
      <c r="I299" s="197"/>
      <c r="J299" s="197"/>
      <c r="K299" s="197"/>
      <c r="L299" s="197"/>
      <c r="M299" s="197"/>
      <c r="N299" s="197"/>
    </row>
    <row r="300" spans="1:14" s="196" customFormat="1">
      <c r="A300" s="162"/>
      <c r="B300" s="145"/>
      <c r="C300" s="179"/>
      <c r="D300" s="87"/>
      <c r="E300" s="87"/>
      <c r="F300" s="87"/>
      <c r="G300" s="423"/>
      <c r="H300" s="197"/>
      <c r="I300" s="197"/>
      <c r="J300" s="197"/>
      <c r="K300" s="197"/>
      <c r="L300" s="197"/>
      <c r="M300" s="197"/>
      <c r="N300" s="197"/>
    </row>
    <row r="301" spans="1:14" s="196" customFormat="1">
      <c r="A301" s="163"/>
      <c r="B301" s="152"/>
      <c r="C301" s="178"/>
      <c r="D301" s="155"/>
      <c r="E301" s="88"/>
      <c r="F301" s="149"/>
      <c r="G301" s="423"/>
      <c r="H301" s="197"/>
      <c r="I301" s="197"/>
      <c r="J301" s="197"/>
      <c r="K301" s="197"/>
      <c r="L301" s="197"/>
      <c r="M301" s="197"/>
      <c r="N301" s="197"/>
    </row>
    <row r="302" spans="1:14" s="196" customFormat="1">
      <c r="A302" s="163"/>
      <c r="B302" s="152"/>
      <c r="C302" s="178"/>
      <c r="D302" s="155"/>
      <c r="E302" s="88"/>
      <c r="F302" s="149"/>
      <c r="G302" s="423"/>
      <c r="H302" s="197"/>
      <c r="I302" s="197"/>
      <c r="J302" s="197"/>
      <c r="K302" s="197"/>
      <c r="L302" s="197"/>
      <c r="M302" s="197"/>
      <c r="N302" s="197"/>
    </row>
    <row r="303" spans="1:14" s="196" customFormat="1">
      <c r="A303" s="162"/>
      <c r="B303" s="147"/>
      <c r="C303" s="179"/>
      <c r="D303" s="87"/>
      <c r="E303" s="87"/>
      <c r="F303" s="87"/>
      <c r="G303" s="423"/>
      <c r="H303" s="197"/>
      <c r="I303" s="197"/>
      <c r="J303" s="197"/>
      <c r="K303" s="197"/>
      <c r="L303" s="197"/>
      <c r="M303" s="197"/>
      <c r="N303" s="197"/>
    </row>
    <row r="304" spans="1:14" s="196" customFormat="1">
      <c r="A304" s="163"/>
      <c r="B304" s="152"/>
      <c r="C304" s="178"/>
      <c r="D304" s="155"/>
      <c r="E304" s="88"/>
      <c r="F304" s="149"/>
      <c r="G304" s="423"/>
      <c r="H304" s="197"/>
      <c r="I304" s="197"/>
      <c r="J304" s="197"/>
      <c r="K304" s="197"/>
      <c r="L304" s="197"/>
      <c r="M304" s="197"/>
      <c r="N304" s="197"/>
    </row>
    <row r="305" spans="1:14" s="196" customFormat="1">
      <c r="A305" s="163"/>
      <c r="B305" s="152"/>
      <c r="C305" s="178"/>
      <c r="D305" s="155"/>
      <c r="E305" s="88"/>
      <c r="F305" s="149"/>
      <c r="G305" s="423"/>
      <c r="H305" s="197"/>
      <c r="I305" s="197"/>
      <c r="J305" s="197"/>
      <c r="K305" s="197"/>
      <c r="L305" s="197"/>
      <c r="M305" s="197"/>
      <c r="N305" s="197"/>
    </row>
    <row r="306" spans="1:14" s="196" customFormat="1">
      <c r="A306" s="164"/>
      <c r="B306" s="125"/>
      <c r="C306" s="179"/>
      <c r="D306" s="87"/>
      <c r="E306" s="87"/>
      <c r="F306" s="87"/>
      <c r="G306" s="423"/>
      <c r="H306" s="197"/>
      <c r="I306" s="197"/>
      <c r="J306" s="197"/>
      <c r="K306" s="197"/>
      <c r="L306" s="197"/>
      <c r="M306" s="197"/>
      <c r="N306" s="197"/>
    </row>
    <row r="307" spans="1:14" s="196" customFormat="1">
      <c r="A307" s="163"/>
      <c r="B307" s="152"/>
      <c r="C307" s="179"/>
      <c r="D307" s="87"/>
      <c r="E307" s="87"/>
      <c r="F307" s="87"/>
      <c r="G307" s="423"/>
      <c r="H307" s="197"/>
      <c r="I307" s="197"/>
      <c r="J307" s="197"/>
      <c r="K307" s="197"/>
      <c r="L307" s="197"/>
      <c r="M307" s="197"/>
      <c r="N307" s="197"/>
    </row>
    <row r="308" spans="1:14" s="196" customFormat="1">
      <c r="A308" s="163"/>
      <c r="B308" s="152"/>
      <c r="C308" s="179"/>
      <c r="D308" s="87"/>
      <c r="E308" s="87"/>
      <c r="F308" s="87"/>
      <c r="G308" s="423"/>
      <c r="H308" s="197"/>
      <c r="I308" s="197"/>
      <c r="J308" s="197"/>
      <c r="K308" s="197"/>
      <c r="L308" s="197"/>
      <c r="M308" s="197"/>
      <c r="N308" s="197"/>
    </row>
    <row r="309" spans="1:14" s="196" customFormat="1">
      <c r="A309" s="163"/>
      <c r="B309" s="152"/>
      <c r="C309" s="179"/>
      <c r="D309" s="87"/>
      <c r="E309" s="87"/>
      <c r="F309" s="87"/>
      <c r="G309" s="423"/>
      <c r="H309" s="197"/>
      <c r="I309" s="197"/>
      <c r="J309" s="197"/>
      <c r="K309" s="197"/>
      <c r="L309" s="197"/>
      <c r="M309" s="197"/>
      <c r="N309" s="197"/>
    </row>
    <row r="310" spans="1:14" s="196" customFormat="1">
      <c r="A310" s="163"/>
      <c r="B310" s="152"/>
      <c r="C310" s="179"/>
      <c r="D310" s="87"/>
      <c r="E310" s="87"/>
      <c r="F310" s="87"/>
      <c r="G310" s="423"/>
      <c r="H310" s="197"/>
      <c r="I310" s="197"/>
      <c r="J310" s="197"/>
      <c r="K310" s="197"/>
      <c r="L310" s="197"/>
      <c r="M310" s="197"/>
      <c r="N310" s="197"/>
    </row>
    <row r="311" spans="1:14" s="199" customFormat="1" ht="13.8">
      <c r="A311" s="163"/>
      <c r="B311" s="152"/>
      <c r="C311" s="178"/>
      <c r="D311" s="155"/>
      <c r="E311" s="88"/>
      <c r="F311" s="149"/>
      <c r="G311" s="426"/>
    </row>
    <row r="312" spans="1:14" s="199" customFormat="1" ht="13.8">
      <c r="A312" s="163"/>
      <c r="B312" s="152"/>
      <c r="C312" s="178"/>
      <c r="D312" s="155"/>
      <c r="E312" s="88"/>
      <c r="F312" s="149"/>
      <c r="G312" s="426"/>
    </row>
    <row r="313" spans="1:14" s="199" customFormat="1" ht="18" customHeight="1">
      <c r="A313" s="163"/>
      <c r="B313" s="152"/>
      <c r="C313" s="178"/>
      <c r="D313" s="88"/>
      <c r="E313" s="88"/>
      <c r="F313" s="88"/>
      <c r="G313" s="426"/>
    </row>
    <row r="314" spans="1:14" s="199" customFormat="1" ht="13.8">
      <c r="A314" s="163"/>
      <c r="B314" s="152"/>
      <c r="C314" s="178"/>
      <c r="D314" s="88"/>
      <c r="E314" s="88"/>
      <c r="F314" s="88"/>
      <c r="G314" s="426"/>
    </row>
    <row r="315" spans="1:14" s="199" customFormat="1" ht="13.8">
      <c r="A315" s="163"/>
      <c r="B315" s="152"/>
      <c r="C315" s="178"/>
      <c r="D315" s="88"/>
      <c r="E315" s="88"/>
      <c r="F315" s="88"/>
      <c r="G315" s="426"/>
    </row>
    <row r="316" spans="1:14" s="199" customFormat="1" ht="13.8">
      <c r="A316" s="163"/>
      <c r="B316" s="152"/>
      <c r="C316" s="178"/>
      <c r="D316" s="88"/>
      <c r="E316" s="88"/>
      <c r="F316" s="88"/>
      <c r="G316" s="426"/>
    </row>
    <row r="317" spans="1:14" s="199" customFormat="1" ht="13.8">
      <c r="A317" s="163"/>
      <c r="B317" s="152"/>
      <c r="C317" s="179"/>
      <c r="D317" s="87"/>
      <c r="E317" s="87"/>
      <c r="F317" s="87"/>
      <c r="G317" s="439"/>
    </row>
    <row r="318" spans="1:14" s="196" customFormat="1">
      <c r="A318" s="163"/>
      <c r="B318" s="152"/>
      <c r="C318" s="178"/>
      <c r="D318" s="88"/>
      <c r="E318" s="88"/>
      <c r="F318" s="88"/>
      <c r="G318" s="423"/>
      <c r="H318" s="197"/>
      <c r="I318" s="197"/>
      <c r="J318" s="197"/>
      <c r="K318" s="197"/>
      <c r="L318" s="197"/>
      <c r="M318" s="197"/>
      <c r="N318" s="197"/>
    </row>
    <row r="319" spans="1:14" s="196" customFormat="1">
      <c r="A319" s="163"/>
      <c r="B319" s="152"/>
      <c r="C319" s="178"/>
      <c r="D319" s="88"/>
      <c r="E319" s="88"/>
      <c r="F319" s="88"/>
      <c r="G319" s="423"/>
      <c r="H319" s="197"/>
      <c r="I319" s="197"/>
      <c r="J319" s="197"/>
      <c r="K319" s="197"/>
      <c r="L319" s="197"/>
      <c r="M319" s="197"/>
      <c r="N319" s="197"/>
    </row>
    <row r="320" spans="1:14" s="197" customFormat="1">
      <c r="A320" s="163"/>
      <c r="B320" s="152"/>
      <c r="C320" s="178"/>
      <c r="D320" s="88"/>
      <c r="E320" s="88"/>
      <c r="F320" s="88"/>
      <c r="G320" s="423"/>
    </row>
    <row r="321" spans="1:14" s="197" customFormat="1">
      <c r="A321" s="166"/>
      <c r="B321" s="125"/>
      <c r="C321" s="178"/>
      <c r="D321" s="88"/>
      <c r="E321" s="88"/>
      <c r="F321" s="88"/>
      <c r="G321" s="423"/>
    </row>
    <row r="322" spans="1:14" s="197" customFormat="1">
      <c r="A322" s="163"/>
      <c r="B322" s="125"/>
      <c r="C322" s="178"/>
      <c r="D322" s="88"/>
      <c r="E322" s="88"/>
      <c r="F322" s="88"/>
      <c r="G322" s="423"/>
    </row>
    <row r="323" spans="1:14" s="197" customFormat="1">
      <c r="A323" s="163"/>
      <c r="B323" s="125"/>
      <c r="C323" s="178"/>
      <c r="D323" s="88"/>
      <c r="E323" s="88"/>
      <c r="F323" s="88"/>
      <c r="G323" s="423"/>
    </row>
    <row r="324" spans="1:14" s="197" customFormat="1">
      <c r="A324" s="163"/>
      <c r="B324" s="125"/>
      <c r="C324" s="178"/>
      <c r="D324" s="88"/>
      <c r="E324" s="88"/>
      <c r="F324" s="88"/>
      <c r="G324" s="423"/>
    </row>
    <row r="325" spans="1:14" s="197" customFormat="1">
      <c r="A325" s="163"/>
      <c r="B325" s="125"/>
      <c r="C325" s="178"/>
      <c r="D325" s="88"/>
      <c r="E325" s="88"/>
      <c r="F325" s="88"/>
      <c r="G325" s="423"/>
    </row>
    <row r="326" spans="1:14" s="197" customFormat="1">
      <c r="A326" s="163"/>
      <c r="B326" s="125"/>
      <c r="C326" s="179"/>
      <c r="D326" s="87"/>
      <c r="E326" s="87"/>
      <c r="F326" s="87"/>
      <c r="G326" s="423"/>
    </row>
    <row r="327" spans="1:14" s="197" customFormat="1">
      <c r="A327" s="163"/>
      <c r="B327" s="125"/>
      <c r="C327" s="179"/>
      <c r="D327" s="87"/>
      <c r="E327" s="87"/>
      <c r="F327" s="87"/>
      <c r="G327" s="423"/>
    </row>
    <row r="328" spans="1:14" s="197" customFormat="1">
      <c r="A328" s="163"/>
      <c r="B328" s="125"/>
      <c r="C328" s="179"/>
      <c r="D328" s="87"/>
      <c r="E328" s="87"/>
      <c r="F328" s="87"/>
      <c r="G328" s="423"/>
    </row>
    <row r="329" spans="1:14" s="197" customFormat="1">
      <c r="A329" s="163"/>
      <c r="B329" s="125"/>
      <c r="C329" s="179"/>
      <c r="D329" s="87"/>
      <c r="E329" s="87"/>
      <c r="F329" s="87"/>
      <c r="G329" s="423"/>
    </row>
    <row r="330" spans="1:14" s="197" customFormat="1" ht="68.25" customHeight="1">
      <c r="A330" s="163"/>
      <c r="B330" s="125"/>
      <c r="C330" s="179"/>
      <c r="D330" s="87"/>
      <c r="E330" s="87"/>
      <c r="F330" s="87"/>
      <c r="G330" s="423"/>
    </row>
    <row r="331" spans="1:14" s="197" customFormat="1">
      <c r="A331" s="163"/>
      <c r="B331" s="125"/>
      <c r="C331" s="179"/>
      <c r="D331" s="87"/>
      <c r="E331" s="87"/>
      <c r="F331" s="87"/>
      <c r="G331" s="423"/>
    </row>
    <row r="332" spans="1:14" s="196" customFormat="1">
      <c r="A332" s="163"/>
      <c r="B332" s="125"/>
      <c r="C332" s="179"/>
      <c r="D332" s="87"/>
      <c r="E332" s="87"/>
      <c r="F332" s="87"/>
      <c r="G332" s="423"/>
      <c r="H332" s="197"/>
      <c r="I332" s="197"/>
      <c r="J332" s="197"/>
      <c r="K332" s="197"/>
      <c r="L332" s="197"/>
      <c r="M332" s="197"/>
      <c r="N332" s="197"/>
    </row>
    <row r="333" spans="1:14" s="196" customFormat="1" ht="117.75" customHeight="1">
      <c r="A333" s="167"/>
      <c r="B333" s="172"/>
      <c r="C333" s="178"/>
      <c r="D333" s="88"/>
      <c r="E333" s="88"/>
      <c r="F333" s="88"/>
      <c r="G333" s="423"/>
      <c r="H333" s="197"/>
      <c r="I333" s="197"/>
      <c r="J333" s="197"/>
      <c r="K333" s="197"/>
      <c r="L333" s="197"/>
      <c r="M333" s="197"/>
      <c r="N333" s="197"/>
    </row>
    <row r="334" spans="1:14" s="196" customFormat="1">
      <c r="A334" s="163"/>
      <c r="B334" s="172"/>
      <c r="C334" s="178"/>
      <c r="D334" s="88"/>
      <c r="E334" s="88"/>
      <c r="F334" s="88"/>
      <c r="G334" s="423"/>
      <c r="H334" s="197"/>
      <c r="I334" s="197"/>
      <c r="J334" s="197"/>
      <c r="K334" s="197"/>
      <c r="L334" s="197"/>
      <c r="M334" s="197"/>
      <c r="N334" s="197"/>
    </row>
    <row r="335" spans="1:14" s="196" customFormat="1">
      <c r="A335" s="163"/>
      <c r="B335" s="172"/>
      <c r="C335" s="178"/>
      <c r="D335" s="88"/>
      <c r="E335" s="88"/>
      <c r="F335" s="88"/>
      <c r="G335" s="423"/>
      <c r="H335" s="197"/>
      <c r="I335" s="197"/>
      <c r="J335" s="197"/>
      <c r="K335" s="197"/>
      <c r="L335" s="197"/>
      <c r="M335" s="197"/>
      <c r="N335" s="197"/>
    </row>
    <row r="336" spans="1:14" s="196" customFormat="1">
      <c r="A336" s="163"/>
      <c r="B336" s="172"/>
      <c r="C336" s="178"/>
      <c r="D336" s="88"/>
      <c r="E336" s="88"/>
      <c r="F336" s="88"/>
      <c r="G336" s="423"/>
      <c r="H336" s="197"/>
      <c r="I336" s="197"/>
      <c r="J336" s="197"/>
      <c r="K336" s="197"/>
      <c r="L336" s="197"/>
      <c r="M336" s="197"/>
      <c r="N336" s="197"/>
    </row>
    <row r="337" spans="1:14" s="196" customFormat="1">
      <c r="A337" s="163"/>
      <c r="B337" s="172"/>
      <c r="C337" s="178"/>
      <c r="D337" s="88"/>
      <c r="E337" s="88"/>
      <c r="F337" s="88"/>
      <c r="G337" s="423"/>
      <c r="H337" s="197"/>
      <c r="I337" s="197"/>
      <c r="J337" s="197"/>
      <c r="K337" s="197"/>
      <c r="L337" s="197"/>
      <c r="M337" s="197"/>
      <c r="N337" s="197"/>
    </row>
    <row r="338" spans="1:14" s="196" customFormat="1">
      <c r="A338" s="163"/>
      <c r="B338" s="125"/>
      <c r="C338" s="179"/>
      <c r="D338" s="87"/>
      <c r="E338" s="87"/>
      <c r="F338" s="87"/>
      <c r="G338" s="423"/>
      <c r="H338" s="197"/>
      <c r="I338" s="197"/>
      <c r="J338" s="197"/>
      <c r="K338" s="197"/>
      <c r="L338" s="197"/>
      <c r="M338" s="197"/>
      <c r="N338" s="197"/>
    </row>
    <row r="339" spans="1:14" s="196" customFormat="1">
      <c r="A339" s="163"/>
      <c r="B339" s="172"/>
      <c r="C339" s="178"/>
      <c r="D339" s="88"/>
      <c r="E339" s="88"/>
      <c r="F339" s="88"/>
      <c r="G339" s="423"/>
      <c r="H339" s="197"/>
      <c r="I339" s="197"/>
      <c r="J339" s="197"/>
      <c r="K339" s="197"/>
      <c r="L339" s="197"/>
      <c r="M339" s="197"/>
      <c r="N339" s="197"/>
    </row>
    <row r="340" spans="1:14" s="196" customFormat="1">
      <c r="A340" s="163"/>
      <c r="B340" s="172"/>
      <c r="C340" s="178"/>
      <c r="D340" s="88"/>
      <c r="E340" s="88"/>
      <c r="F340" s="88"/>
      <c r="G340" s="423"/>
      <c r="H340" s="197"/>
      <c r="I340" s="197"/>
      <c r="J340" s="197"/>
      <c r="K340" s="197"/>
      <c r="L340" s="197"/>
      <c r="M340" s="197"/>
      <c r="N340" s="197"/>
    </row>
    <row r="341" spans="1:14" s="196" customFormat="1">
      <c r="A341" s="163"/>
      <c r="B341" s="172"/>
      <c r="C341" s="178"/>
      <c r="D341" s="88"/>
      <c r="E341" s="88"/>
      <c r="F341" s="88"/>
      <c r="G341" s="423"/>
      <c r="H341" s="197"/>
      <c r="I341" s="197"/>
      <c r="J341" s="197"/>
      <c r="K341" s="197"/>
      <c r="L341" s="197"/>
      <c r="M341" s="197"/>
      <c r="N341" s="197"/>
    </row>
    <row r="342" spans="1:14" s="196" customFormat="1" ht="20.25" customHeight="1">
      <c r="A342" s="163"/>
      <c r="B342" s="172"/>
      <c r="C342" s="178"/>
      <c r="D342" s="88"/>
      <c r="E342" s="88"/>
      <c r="F342" s="88"/>
      <c r="G342" s="423"/>
      <c r="H342" s="197"/>
      <c r="I342" s="197"/>
      <c r="J342" s="197"/>
      <c r="K342" s="197"/>
      <c r="L342" s="197"/>
      <c r="M342" s="197"/>
      <c r="N342" s="197"/>
    </row>
    <row r="343" spans="1:14" s="196" customFormat="1">
      <c r="A343" s="163"/>
      <c r="B343" s="172"/>
      <c r="C343" s="178"/>
      <c r="D343" s="88"/>
      <c r="E343" s="88"/>
      <c r="F343" s="88"/>
      <c r="G343" s="423"/>
      <c r="H343" s="197"/>
      <c r="I343" s="197"/>
      <c r="J343" s="197"/>
      <c r="K343" s="197"/>
      <c r="L343" s="197"/>
      <c r="M343" s="197"/>
      <c r="N343" s="197"/>
    </row>
    <row r="344" spans="1:14" s="196" customFormat="1">
      <c r="A344" s="163"/>
      <c r="B344" s="172"/>
      <c r="C344" s="178"/>
      <c r="D344" s="88"/>
      <c r="E344" s="88"/>
      <c r="F344" s="88"/>
      <c r="G344" s="423"/>
      <c r="H344" s="197"/>
      <c r="I344" s="197"/>
      <c r="J344" s="197"/>
      <c r="K344" s="197"/>
      <c r="L344" s="197"/>
      <c r="M344" s="197"/>
      <c r="N344" s="197"/>
    </row>
    <row r="345" spans="1:14" s="196" customFormat="1">
      <c r="A345" s="163"/>
      <c r="B345" s="125"/>
      <c r="C345" s="179"/>
      <c r="D345" s="87"/>
      <c r="E345" s="87"/>
      <c r="F345" s="87"/>
      <c r="G345" s="423"/>
      <c r="H345" s="197"/>
      <c r="I345" s="197"/>
      <c r="J345" s="197"/>
      <c r="K345" s="197"/>
      <c r="L345" s="197"/>
      <c r="M345" s="197"/>
      <c r="N345" s="197"/>
    </row>
    <row r="346" spans="1:14" s="196" customFormat="1">
      <c r="A346" s="163"/>
      <c r="B346" s="125"/>
      <c r="C346" s="178"/>
      <c r="D346" s="88"/>
      <c r="E346" s="88"/>
      <c r="F346" s="88"/>
      <c r="G346" s="423"/>
      <c r="H346" s="197"/>
      <c r="I346" s="197"/>
      <c r="J346" s="197"/>
      <c r="K346" s="197"/>
      <c r="L346" s="197"/>
      <c r="M346" s="197"/>
      <c r="N346" s="197"/>
    </row>
    <row r="347" spans="1:14" s="196" customFormat="1">
      <c r="A347" s="163"/>
      <c r="B347" s="125"/>
      <c r="C347" s="179"/>
      <c r="D347" s="87"/>
      <c r="E347" s="87"/>
      <c r="F347" s="87"/>
      <c r="G347" s="423"/>
      <c r="H347" s="197"/>
      <c r="I347" s="197"/>
      <c r="J347" s="197"/>
      <c r="K347" s="197"/>
      <c r="L347" s="197"/>
      <c r="M347" s="197"/>
      <c r="N347" s="197"/>
    </row>
    <row r="348" spans="1:14" s="196" customFormat="1">
      <c r="A348" s="167"/>
      <c r="B348" s="125"/>
      <c r="C348" s="179"/>
      <c r="D348" s="87"/>
      <c r="E348" s="87"/>
      <c r="F348" s="87"/>
      <c r="G348" s="423"/>
      <c r="H348" s="197"/>
      <c r="I348" s="197"/>
      <c r="J348" s="197"/>
      <c r="K348" s="197"/>
      <c r="L348" s="197"/>
      <c r="M348" s="197"/>
      <c r="N348" s="197"/>
    </row>
    <row r="349" spans="1:14" s="196" customFormat="1">
      <c r="A349" s="163"/>
      <c r="B349" s="125"/>
      <c r="C349" s="178"/>
      <c r="D349" s="88"/>
      <c r="E349" s="88"/>
      <c r="F349" s="88"/>
      <c r="G349" s="423"/>
      <c r="H349" s="197"/>
      <c r="I349" s="197"/>
      <c r="J349" s="197"/>
      <c r="K349" s="197"/>
      <c r="L349" s="197"/>
      <c r="M349" s="197"/>
      <c r="N349" s="197"/>
    </row>
    <row r="350" spans="1:14" s="196" customFormat="1">
      <c r="A350" s="163"/>
      <c r="B350" s="125"/>
      <c r="C350" s="179"/>
      <c r="D350" s="87"/>
      <c r="E350" s="87"/>
      <c r="F350" s="87"/>
      <c r="G350" s="423"/>
      <c r="H350" s="197"/>
      <c r="I350" s="197"/>
      <c r="J350" s="197"/>
      <c r="K350" s="197"/>
      <c r="L350" s="197"/>
      <c r="M350" s="197"/>
      <c r="N350" s="197"/>
    </row>
    <row r="351" spans="1:14" s="196" customFormat="1" ht="100.5" customHeight="1">
      <c r="A351" s="166"/>
      <c r="B351" s="125"/>
      <c r="C351" s="178"/>
      <c r="D351" s="88"/>
      <c r="E351" s="88"/>
      <c r="F351" s="88"/>
      <c r="G351" s="423"/>
      <c r="H351" s="197"/>
      <c r="I351" s="197"/>
      <c r="J351" s="197"/>
      <c r="K351" s="197"/>
      <c r="L351" s="197"/>
      <c r="M351" s="197"/>
      <c r="N351" s="197"/>
    </row>
    <row r="352" spans="1:14" s="196" customFormat="1">
      <c r="A352" s="163"/>
      <c r="B352" s="125"/>
      <c r="C352" s="178"/>
      <c r="D352" s="88"/>
      <c r="E352" s="88"/>
      <c r="F352" s="88"/>
      <c r="G352" s="423"/>
      <c r="H352" s="197"/>
      <c r="I352" s="197"/>
      <c r="J352" s="197"/>
      <c r="K352" s="197"/>
      <c r="L352" s="197"/>
      <c r="M352" s="197"/>
      <c r="N352" s="197"/>
    </row>
    <row r="353" spans="1:14" s="196" customFormat="1" ht="132" customHeight="1">
      <c r="A353" s="167"/>
      <c r="B353" s="125"/>
      <c r="C353" s="179"/>
      <c r="D353" s="87"/>
      <c r="E353" s="87"/>
      <c r="F353" s="87"/>
      <c r="G353" s="423"/>
      <c r="H353" s="197"/>
      <c r="I353" s="197"/>
      <c r="J353" s="197"/>
      <c r="K353" s="197"/>
      <c r="L353" s="197"/>
      <c r="M353" s="197"/>
      <c r="N353" s="197"/>
    </row>
    <row r="354" spans="1:14" s="196" customFormat="1">
      <c r="A354" s="163"/>
      <c r="B354" s="125"/>
      <c r="C354" s="178"/>
      <c r="D354" s="88"/>
      <c r="E354" s="88"/>
      <c r="F354" s="88"/>
      <c r="G354" s="423"/>
      <c r="H354" s="197"/>
      <c r="I354" s="197"/>
      <c r="J354" s="197"/>
      <c r="K354" s="197"/>
      <c r="L354" s="197"/>
      <c r="M354" s="197"/>
      <c r="N354" s="197"/>
    </row>
    <row r="355" spans="1:14" s="196" customFormat="1">
      <c r="A355" s="163"/>
      <c r="B355" s="125"/>
      <c r="C355" s="178"/>
      <c r="D355" s="88"/>
      <c r="E355" s="88"/>
      <c r="F355" s="88"/>
      <c r="G355" s="423"/>
      <c r="H355" s="197"/>
      <c r="I355" s="197"/>
      <c r="J355" s="197"/>
      <c r="K355" s="197"/>
      <c r="L355" s="197"/>
      <c r="M355" s="197"/>
      <c r="N355" s="197"/>
    </row>
    <row r="356" spans="1:14" s="196" customFormat="1">
      <c r="A356" s="163"/>
      <c r="B356" s="159"/>
      <c r="C356" s="178"/>
      <c r="D356" s="88"/>
      <c r="E356" s="88"/>
      <c r="F356" s="88"/>
      <c r="G356" s="423"/>
      <c r="H356" s="197"/>
      <c r="I356" s="197"/>
      <c r="J356" s="197"/>
      <c r="K356" s="197"/>
      <c r="L356" s="197"/>
      <c r="M356" s="197"/>
      <c r="N356" s="197"/>
    </row>
    <row r="357" spans="1:14" s="196" customFormat="1">
      <c r="A357" s="163"/>
      <c r="B357" s="159"/>
      <c r="C357" s="178"/>
      <c r="D357" s="88"/>
      <c r="E357" s="88"/>
      <c r="F357" s="88"/>
      <c r="G357" s="423"/>
      <c r="H357" s="197"/>
      <c r="I357" s="197"/>
      <c r="J357" s="197"/>
      <c r="K357" s="197"/>
      <c r="L357" s="197"/>
      <c r="M357" s="197"/>
      <c r="N357" s="197"/>
    </row>
    <row r="358" spans="1:14" s="196" customFormat="1">
      <c r="A358" s="163"/>
      <c r="B358" s="125"/>
      <c r="C358" s="178"/>
      <c r="D358" s="88"/>
      <c r="E358" s="88"/>
      <c r="F358" s="88"/>
      <c r="G358" s="423"/>
      <c r="H358" s="197"/>
      <c r="I358" s="197"/>
      <c r="J358" s="197"/>
      <c r="K358" s="197"/>
      <c r="L358" s="197"/>
      <c r="M358" s="197"/>
      <c r="N358" s="197"/>
    </row>
    <row r="359" spans="1:14" s="196" customFormat="1">
      <c r="A359" s="163"/>
      <c r="B359" s="160"/>
      <c r="C359" s="180"/>
      <c r="D359" s="181"/>
      <c r="E359" s="183"/>
      <c r="F359" s="184"/>
      <c r="G359" s="423"/>
      <c r="H359" s="197"/>
      <c r="I359" s="197"/>
      <c r="J359" s="197"/>
      <c r="K359" s="197"/>
      <c r="L359" s="197"/>
      <c r="M359" s="197"/>
      <c r="N359" s="197"/>
    </row>
    <row r="360" spans="1:14" s="196" customFormat="1">
      <c r="A360" s="163"/>
      <c r="B360" s="159"/>
      <c r="C360" s="180"/>
      <c r="D360" s="181"/>
      <c r="E360" s="183"/>
      <c r="F360" s="184"/>
      <c r="G360" s="423"/>
      <c r="H360" s="197"/>
      <c r="I360" s="197"/>
      <c r="J360" s="197"/>
      <c r="K360" s="197"/>
      <c r="L360" s="197"/>
      <c r="M360" s="197"/>
      <c r="N360" s="197"/>
    </row>
    <row r="361" spans="1:14" s="196" customFormat="1">
      <c r="A361" s="163"/>
      <c r="B361" s="159"/>
      <c r="C361" s="180"/>
      <c r="D361" s="181"/>
      <c r="E361" s="183"/>
      <c r="F361" s="184"/>
      <c r="G361" s="423"/>
      <c r="H361" s="197"/>
      <c r="I361" s="197"/>
      <c r="J361" s="197"/>
      <c r="K361" s="197"/>
      <c r="L361" s="197"/>
      <c r="M361" s="197"/>
      <c r="N361" s="197"/>
    </row>
    <row r="362" spans="1:14" s="196" customFormat="1">
      <c r="A362" s="168"/>
      <c r="B362" s="161"/>
      <c r="C362" s="180"/>
      <c r="D362" s="181"/>
      <c r="E362" s="182"/>
      <c r="F362" s="182"/>
      <c r="G362" s="423"/>
      <c r="H362" s="197"/>
      <c r="I362" s="197"/>
      <c r="J362" s="197"/>
      <c r="K362" s="197"/>
      <c r="L362" s="197"/>
      <c r="M362" s="197"/>
      <c r="N362" s="197"/>
    </row>
    <row r="363" spans="1:14" s="196" customFormat="1" ht="9.75" customHeight="1">
      <c r="A363" s="163"/>
      <c r="B363" s="161"/>
      <c r="C363" s="180"/>
      <c r="D363" s="181"/>
      <c r="E363" s="182"/>
      <c r="F363" s="182"/>
      <c r="G363" s="423"/>
      <c r="H363" s="197"/>
      <c r="I363" s="197"/>
      <c r="J363" s="197"/>
      <c r="K363" s="197"/>
      <c r="L363" s="197"/>
      <c r="M363" s="197"/>
      <c r="N363" s="197"/>
    </row>
    <row r="364" spans="1:14" s="196" customFormat="1">
      <c r="A364" s="168"/>
      <c r="B364" s="161"/>
      <c r="C364" s="180"/>
      <c r="D364" s="181"/>
      <c r="E364" s="182"/>
      <c r="F364" s="182"/>
      <c r="G364" s="423"/>
      <c r="H364" s="197"/>
      <c r="I364" s="197"/>
      <c r="J364" s="197"/>
      <c r="K364" s="197"/>
      <c r="L364" s="197"/>
      <c r="M364" s="197"/>
      <c r="N364" s="197"/>
    </row>
    <row r="365" spans="1:14" s="196" customFormat="1" ht="10.5" customHeight="1">
      <c r="A365" s="168"/>
      <c r="B365" s="161"/>
      <c r="C365" s="180"/>
      <c r="D365" s="181"/>
      <c r="E365" s="182"/>
      <c r="F365" s="182"/>
      <c r="G365" s="423"/>
      <c r="H365" s="197"/>
      <c r="I365" s="197"/>
      <c r="J365" s="197"/>
      <c r="K365" s="197"/>
      <c r="L365" s="197"/>
      <c r="M365" s="197"/>
      <c r="N365" s="197"/>
    </row>
    <row r="366" spans="1:14" s="196" customFormat="1">
      <c r="A366" s="168"/>
      <c r="B366" s="161"/>
      <c r="C366" s="180"/>
      <c r="D366" s="181"/>
      <c r="E366" s="182"/>
      <c r="F366" s="182"/>
      <c r="G366" s="423"/>
      <c r="H366" s="197"/>
      <c r="I366" s="197"/>
      <c r="J366" s="197"/>
      <c r="K366" s="197"/>
      <c r="L366" s="197"/>
      <c r="M366" s="197"/>
      <c r="N366" s="197"/>
    </row>
    <row r="367" spans="1:14" s="196" customFormat="1" ht="9.75" customHeight="1">
      <c r="A367" s="168"/>
      <c r="B367" s="161"/>
      <c r="C367" s="180"/>
      <c r="D367" s="181"/>
      <c r="E367" s="182"/>
      <c r="F367" s="182"/>
      <c r="G367" s="423"/>
      <c r="H367" s="197"/>
      <c r="I367" s="197"/>
      <c r="J367" s="197"/>
      <c r="K367" s="197"/>
      <c r="L367" s="197"/>
      <c r="M367" s="197"/>
      <c r="N367" s="197"/>
    </row>
    <row r="368" spans="1:14" s="197" customFormat="1">
      <c r="A368" s="168"/>
      <c r="B368" s="161"/>
      <c r="C368" s="180"/>
      <c r="D368" s="181"/>
      <c r="E368" s="182"/>
      <c r="F368" s="182"/>
      <c r="G368" s="423"/>
    </row>
    <row r="369" spans="1:8" s="197" customFormat="1">
      <c r="A369" s="168"/>
      <c r="B369" s="161"/>
      <c r="C369" s="180"/>
      <c r="D369" s="181"/>
      <c r="E369" s="182"/>
      <c r="F369" s="182"/>
      <c r="G369" s="423"/>
    </row>
    <row r="370" spans="1:8" s="197" customFormat="1">
      <c r="A370" s="163"/>
      <c r="B370" s="160"/>
      <c r="C370" s="180"/>
      <c r="D370" s="181"/>
      <c r="E370" s="183"/>
      <c r="F370" s="184"/>
      <c r="G370" s="423"/>
    </row>
    <row r="371" spans="1:8" s="197" customFormat="1">
      <c r="A371" s="163"/>
      <c r="B371" s="159"/>
      <c r="C371" s="180"/>
      <c r="D371" s="181"/>
      <c r="E371" s="183"/>
      <c r="F371" s="184"/>
      <c r="G371" s="423"/>
    </row>
    <row r="372" spans="1:8" s="197" customFormat="1">
      <c r="A372" s="163"/>
      <c r="B372" s="159"/>
      <c r="C372" s="180"/>
      <c r="D372" s="181"/>
      <c r="E372" s="183"/>
      <c r="F372" s="184"/>
      <c r="G372" s="423"/>
    </row>
    <row r="373" spans="1:8" s="197" customFormat="1">
      <c r="A373" s="168"/>
      <c r="B373" s="161"/>
      <c r="C373" s="180"/>
      <c r="D373" s="181"/>
      <c r="E373" s="182"/>
      <c r="F373" s="182"/>
      <c r="G373" s="423"/>
    </row>
    <row r="374" spans="1:8" s="197" customFormat="1">
      <c r="A374" s="163"/>
      <c r="B374" s="125"/>
      <c r="C374" s="178"/>
      <c r="D374" s="88"/>
      <c r="E374" s="88"/>
      <c r="F374" s="88"/>
      <c r="G374" s="423"/>
    </row>
    <row r="375" spans="1:8" s="197" customFormat="1">
      <c r="A375" s="167"/>
      <c r="B375" s="160"/>
      <c r="C375" s="180"/>
      <c r="D375" s="181"/>
      <c r="E375" s="183"/>
      <c r="F375" s="184"/>
      <c r="G375" s="423"/>
    </row>
    <row r="376" spans="1:8" s="197" customFormat="1">
      <c r="A376" s="163"/>
      <c r="B376" s="159"/>
      <c r="C376" s="180"/>
      <c r="D376" s="181"/>
      <c r="E376" s="183"/>
      <c r="F376" s="184"/>
      <c r="G376" s="423"/>
    </row>
    <row r="377" spans="1:8" s="197" customFormat="1">
      <c r="A377" s="163"/>
      <c r="B377" s="159"/>
      <c r="C377" s="180"/>
      <c r="D377" s="181"/>
      <c r="E377" s="183"/>
      <c r="F377" s="184"/>
      <c r="G377" s="423"/>
    </row>
    <row r="378" spans="1:8" s="197" customFormat="1">
      <c r="A378" s="168"/>
      <c r="B378" s="174"/>
      <c r="C378" s="180"/>
      <c r="D378" s="181"/>
      <c r="E378" s="182"/>
      <c r="F378" s="182"/>
      <c r="G378" s="423"/>
    </row>
    <row r="379" spans="1:8" s="197" customFormat="1" ht="10.5" customHeight="1">
      <c r="A379" s="163"/>
      <c r="B379" s="173"/>
      <c r="C379" s="180"/>
      <c r="D379" s="181"/>
      <c r="E379" s="182"/>
      <c r="F379" s="182"/>
      <c r="G379" s="423"/>
    </row>
    <row r="380" spans="1:8" s="198" customFormat="1">
      <c r="A380" s="168"/>
      <c r="B380" s="174"/>
      <c r="C380" s="180"/>
      <c r="D380" s="181"/>
      <c r="E380" s="182"/>
      <c r="F380" s="182"/>
      <c r="G380" s="423"/>
    </row>
    <row r="381" spans="1:8" s="197" customFormat="1">
      <c r="A381" s="168"/>
      <c r="B381" s="161"/>
      <c r="C381" s="180"/>
      <c r="D381" s="181"/>
      <c r="E381" s="182"/>
      <c r="F381" s="182"/>
      <c r="G381" s="423"/>
    </row>
    <row r="382" spans="1:8" s="197" customFormat="1">
      <c r="A382" s="167"/>
      <c r="B382" s="125"/>
      <c r="C382" s="178"/>
      <c r="D382" s="88"/>
      <c r="E382" s="88"/>
      <c r="F382" s="88"/>
      <c r="G382" s="433"/>
      <c r="H382" s="200"/>
    </row>
    <row r="383" spans="1:8" s="197" customFormat="1">
      <c r="A383" s="167"/>
      <c r="B383" s="125"/>
      <c r="C383" s="178"/>
      <c r="D383" s="88"/>
      <c r="E383" s="88"/>
      <c r="F383" s="88"/>
      <c r="G383" s="433"/>
      <c r="H383" s="200"/>
    </row>
    <row r="384" spans="1:8" s="197" customFormat="1">
      <c r="A384" s="162"/>
      <c r="B384" s="147"/>
      <c r="C384" s="178"/>
      <c r="D384" s="155"/>
      <c r="E384" s="88"/>
      <c r="F384" s="149"/>
      <c r="G384" s="433"/>
      <c r="H384" s="200"/>
    </row>
    <row r="385" spans="1:8" s="197" customFormat="1" ht="16.5" customHeight="1">
      <c r="A385" s="162"/>
      <c r="B385" s="147"/>
      <c r="C385" s="178"/>
      <c r="D385" s="155"/>
      <c r="E385" s="88"/>
      <c r="F385" s="149"/>
      <c r="G385" s="430"/>
      <c r="H385" s="201"/>
    </row>
    <row r="386" spans="1:8" s="197" customFormat="1">
      <c r="A386" s="163"/>
      <c r="B386" s="147"/>
      <c r="C386" s="178"/>
      <c r="D386" s="155"/>
      <c r="E386" s="88"/>
      <c r="F386" s="149"/>
      <c r="G386" s="434"/>
      <c r="H386" s="200"/>
    </row>
    <row r="387" spans="1:8" s="197" customFormat="1">
      <c r="A387" s="162"/>
      <c r="B387" s="147"/>
      <c r="C387" s="178"/>
      <c r="D387" s="155"/>
      <c r="E387" s="88"/>
      <c r="F387" s="149"/>
      <c r="G387" s="434"/>
      <c r="H387" s="200"/>
    </row>
    <row r="388" spans="1:8" s="197" customFormat="1">
      <c r="A388" s="162"/>
      <c r="B388" s="147"/>
      <c r="C388" s="178"/>
      <c r="D388" s="155"/>
      <c r="E388" s="88"/>
      <c r="F388" s="149"/>
      <c r="G388" s="434"/>
      <c r="H388" s="200"/>
    </row>
    <row r="389" spans="1:8" s="197" customFormat="1">
      <c r="A389" s="162"/>
      <c r="B389" s="147"/>
      <c r="C389" s="178"/>
      <c r="D389" s="155"/>
      <c r="E389" s="88"/>
      <c r="F389" s="149"/>
      <c r="G389" s="434"/>
      <c r="H389" s="200"/>
    </row>
    <row r="390" spans="1:8" s="197" customFormat="1">
      <c r="A390" s="162"/>
      <c r="B390" s="147"/>
      <c r="C390" s="178"/>
      <c r="D390" s="155"/>
      <c r="E390" s="88"/>
      <c r="F390" s="149"/>
      <c r="G390" s="434"/>
      <c r="H390" s="200"/>
    </row>
    <row r="391" spans="1:8" s="197" customFormat="1">
      <c r="A391" s="156"/>
      <c r="B391" s="147"/>
      <c r="C391" s="178"/>
      <c r="D391" s="155"/>
      <c r="E391" s="88"/>
      <c r="F391" s="149"/>
      <c r="G391" s="434"/>
      <c r="H391" s="200"/>
    </row>
    <row r="392" spans="1:8" s="197" customFormat="1">
      <c r="A392" s="163"/>
      <c r="B392" s="175"/>
      <c r="C392" s="178"/>
      <c r="D392" s="155"/>
      <c r="E392" s="88"/>
      <c r="F392" s="149"/>
      <c r="G392" s="434"/>
      <c r="H392" s="200"/>
    </row>
    <row r="393" spans="1:8" s="197" customFormat="1">
      <c r="A393" s="156"/>
      <c r="B393" s="171"/>
      <c r="C393" s="178"/>
      <c r="D393" s="155"/>
      <c r="E393" s="88"/>
      <c r="F393" s="149"/>
      <c r="G393" s="434"/>
      <c r="H393" s="200"/>
    </row>
    <row r="394" spans="1:8" s="197" customFormat="1" ht="99.75" customHeight="1">
      <c r="A394" s="163"/>
      <c r="B394" s="175"/>
      <c r="C394" s="178"/>
      <c r="D394" s="155"/>
      <c r="E394" s="88"/>
      <c r="F394" s="149"/>
      <c r="G394" s="434"/>
      <c r="H394" s="200"/>
    </row>
    <row r="395" spans="1:8" s="197" customFormat="1">
      <c r="A395" s="163"/>
      <c r="B395" s="125"/>
      <c r="C395" s="202"/>
      <c r="D395" s="155"/>
      <c r="E395" s="88"/>
      <c r="F395" s="149"/>
      <c r="G395" s="434"/>
      <c r="H395" s="200"/>
    </row>
    <row r="396" spans="1:8" s="197" customFormat="1">
      <c r="A396" s="176"/>
      <c r="B396" s="177"/>
      <c r="C396" s="130"/>
      <c r="D396" s="130"/>
      <c r="E396" s="130"/>
      <c r="F396" s="154"/>
      <c r="G396" s="434"/>
      <c r="H396" s="200"/>
    </row>
    <row r="397" spans="1:8" s="197" customFormat="1">
      <c r="A397" s="170"/>
      <c r="B397" s="127"/>
      <c r="C397" s="126"/>
      <c r="D397" s="126"/>
      <c r="E397" s="126"/>
      <c r="F397" s="126"/>
      <c r="G397" s="423"/>
    </row>
    <row r="398" spans="1:8" s="197" customFormat="1">
      <c r="A398" s="170"/>
      <c r="B398" s="127"/>
      <c r="C398" s="126"/>
      <c r="D398" s="126"/>
      <c r="E398" s="126"/>
      <c r="F398" s="126"/>
      <c r="G398" s="423"/>
    </row>
    <row r="399" spans="1:8" s="197" customFormat="1">
      <c r="A399" s="17"/>
      <c r="B399" s="39"/>
      <c r="C399" s="126"/>
      <c r="D399" s="126"/>
      <c r="E399" s="126"/>
      <c r="F399" s="126"/>
      <c r="G399" s="423"/>
    </row>
    <row r="400" spans="1:8" s="197" customFormat="1">
      <c r="A400" s="170"/>
      <c r="B400" s="127"/>
      <c r="C400" s="126"/>
      <c r="D400" s="126"/>
      <c r="E400" s="126"/>
      <c r="F400" s="126"/>
      <c r="G400" s="423"/>
    </row>
    <row r="401" spans="1:7" s="197" customFormat="1">
      <c r="A401" s="129"/>
      <c r="B401" s="188"/>
      <c r="C401" s="148"/>
      <c r="D401" s="88"/>
      <c r="E401" s="88"/>
      <c r="F401" s="88"/>
      <c r="G401" s="423"/>
    </row>
    <row r="402" spans="1:7" s="197" customFormat="1">
      <c r="A402" s="186"/>
      <c r="B402" s="172"/>
      <c r="C402" s="148"/>
      <c r="D402" s="88"/>
      <c r="E402" s="88"/>
      <c r="F402" s="88"/>
      <c r="G402" s="423"/>
    </row>
    <row r="403" spans="1:7" s="197" customFormat="1">
      <c r="A403" s="129"/>
      <c r="B403" s="172"/>
      <c r="C403" s="121"/>
      <c r="D403" s="87"/>
      <c r="E403" s="87"/>
      <c r="F403" s="87"/>
      <c r="G403" s="423"/>
    </row>
    <row r="404" spans="1:7" s="197" customFormat="1">
      <c r="A404" s="186"/>
      <c r="B404" s="185"/>
      <c r="C404" s="148"/>
      <c r="D404" s="88"/>
      <c r="E404" s="88"/>
      <c r="F404" s="88"/>
      <c r="G404" s="423"/>
    </row>
    <row r="405" spans="1:7" s="197" customFormat="1">
      <c r="A405" s="186"/>
      <c r="B405" s="172"/>
      <c r="C405" s="148"/>
      <c r="D405" s="88"/>
      <c r="E405" s="88"/>
      <c r="F405" s="88"/>
      <c r="G405" s="423"/>
    </row>
    <row r="406" spans="1:7" s="197" customFormat="1">
      <c r="A406" s="186"/>
      <c r="B406" s="172"/>
      <c r="C406" s="148"/>
      <c r="D406" s="88"/>
      <c r="E406" s="88"/>
      <c r="F406" s="88"/>
      <c r="G406" s="423"/>
    </row>
    <row r="407" spans="1:7" s="197" customFormat="1">
      <c r="A407" s="186"/>
      <c r="B407" s="172"/>
      <c r="C407" s="148"/>
      <c r="D407" s="88"/>
      <c r="E407" s="88"/>
      <c r="F407" s="88"/>
      <c r="G407" s="423"/>
    </row>
    <row r="408" spans="1:7" s="197" customFormat="1">
      <c r="A408" s="186"/>
      <c r="B408" s="172"/>
      <c r="C408" s="148"/>
      <c r="D408" s="88"/>
      <c r="E408" s="88"/>
      <c r="F408" s="88"/>
      <c r="G408" s="423"/>
    </row>
    <row r="409" spans="1:7" s="197" customFormat="1">
      <c r="A409" s="187"/>
      <c r="B409" s="125"/>
      <c r="C409" s="148"/>
      <c r="D409" s="88"/>
      <c r="E409" s="88"/>
      <c r="F409" s="88"/>
      <c r="G409" s="423"/>
    </row>
    <row r="410" spans="1:7" s="197" customFormat="1">
      <c r="A410" s="129"/>
      <c r="B410" s="125"/>
      <c r="C410" s="148"/>
      <c r="D410" s="88"/>
      <c r="E410" s="88"/>
      <c r="F410" s="88"/>
      <c r="G410" s="423"/>
    </row>
    <row r="411" spans="1:7" s="197" customFormat="1">
      <c r="A411" s="129"/>
      <c r="B411" s="125"/>
      <c r="C411" s="148"/>
      <c r="D411" s="88"/>
      <c r="E411" s="88"/>
      <c r="F411" s="88"/>
      <c r="G411" s="423"/>
    </row>
    <row r="412" spans="1:7" s="196" customFormat="1">
      <c r="A412" s="129"/>
      <c r="B412" s="125"/>
      <c r="C412" s="148"/>
      <c r="D412" s="88"/>
      <c r="E412" s="88"/>
      <c r="F412" s="88"/>
      <c r="G412" s="423"/>
    </row>
    <row r="413" spans="1:7" s="196" customFormat="1">
      <c r="A413" s="129"/>
      <c r="B413" s="125"/>
      <c r="C413" s="148"/>
      <c r="D413" s="88"/>
      <c r="E413" s="88"/>
      <c r="F413" s="88"/>
      <c r="G413" s="423"/>
    </row>
    <row r="414" spans="1:7" s="196" customFormat="1">
      <c r="A414" s="129"/>
      <c r="B414" s="125"/>
      <c r="C414" s="148"/>
      <c r="D414" s="88"/>
      <c r="E414" s="88"/>
      <c r="F414" s="88"/>
      <c r="G414" s="423"/>
    </row>
    <row r="415" spans="1:7" s="196" customFormat="1">
      <c r="A415" s="157"/>
      <c r="B415" s="125"/>
      <c r="C415" s="148"/>
      <c r="D415" s="88"/>
      <c r="E415" s="88"/>
      <c r="F415" s="88"/>
      <c r="G415" s="423"/>
    </row>
    <row r="416" spans="1:7" s="196" customFormat="1">
      <c r="A416" s="129"/>
      <c r="B416" s="125"/>
      <c r="C416" s="148"/>
      <c r="D416" s="88"/>
      <c r="E416" s="88"/>
      <c r="F416" s="88"/>
      <c r="G416" s="423"/>
    </row>
    <row r="417" spans="1:7" s="196" customFormat="1">
      <c r="A417" s="170"/>
      <c r="B417" s="127"/>
      <c r="C417" s="126"/>
      <c r="D417" s="126"/>
      <c r="E417" s="126"/>
      <c r="F417" s="126"/>
      <c r="G417" s="423"/>
    </row>
    <row r="418" spans="1:7" s="196" customFormat="1">
      <c r="A418" s="176"/>
      <c r="B418" s="177"/>
      <c r="C418" s="130"/>
      <c r="D418" s="130"/>
      <c r="E418" s="130"/>
      <c r="F418" s="130"/>
      <c r="G418" s="423"/>
    </row>
    <row r="419" spans="1:7" s="196" customFormat="1">
      <c r="A419" s="170"/>
      <c r="B419" s="127"/>
      <c r="C419" s="126"/>
      <c r="D419" s="126"/>
      <c r="E419" s="126"/>
      <c r="F419" s="126"/>
      <c r="G419" s="423"/>
    </row>
    <row r="420" spans="1:7" s="196" customFormat="1">
      <c r="A420" s="170"/>
      <c r="B420" s="127"/>
      <c r="C420" s="126"/>
      <c r="D420" s="126"/>
      <c r="E420" s="126"/>
      <c r="F420" s="126"/>
      <c r="G420" s="423"/>
    </row>
    <row r="421" spans="1:7" s="196" customFormat="1">
      <c r="A421" s="17"/>
      <c r="B421" s="39"/>
      <c r="C421" s="126"/>
      <c r="D421" s="126"/>
      <c r="E421" s="126"/>
      <c r="F421" s="126"/>
      <c r="G421" s="423"/>
    </row>
    <row r="422" spans="1:7" s="196" customFormat="1">
      <c r="A422" s="170"/>
      <c r="B422" s="127"/>
      <c r="C422" s="126"/>
      <c r="D422" s="126"/>
      <c r="E422" s="126"/>
      <c r="F422" s="126"/>
      <c r="G422" s="423"/>
    </row>
    <row r="423" spans="1:7" s="196" customFormat="1">
      <c r="A423" s="129"/>
      <c r="B423" s="172"/>
      <c r="C423" s="150"/>
      <c r="D423" s="150"/>
      <c r="E423" s="151"/>
      <c r="F423" s="151"/>
      <c r="G423" s="423"/>
    </row>
    <row r="424" spans="1:7" s="196" customFormat="1" ht="281.25" customHeight="1">
      <c r="A424" s="129"/>
      <c r="B424" s="158"/>
      <c r="C424" s="148"/>
      <c r="D424" s="88"/>
      <c r="E424" s="88"/>
      <c r="F424" s="88"/>
      <c r="G424" s="423"/>
    </row>
    <row r="425" spans="1:7" s="196" customFormat="1">
      <c r="A425" s="146"/>
      <c r="B425" s="159"/>
      <c r="C425" s="148"/>
      <c r="D425" s="155"/>
      <c r="E425" s="88"/>
      <c r="F425" s="149"/>
      <c r="G425" s="423"/>
    </row>
    <row r="426" spans="1:7" s="196" customFormat="1">
      <c r="A426" s="146"/>
      <c r="B426" s="159"/>
      <c r="C426" s="148"/>
      <c r="D426" s="155"/>
      <c r="E426" s="88"/>
      <c r="F426" s="149"/>
      <c r="G426" s="423"/>
    </row>
    <row r="427" spans="1:7" s="196" customFormat="1">
      <c r="A427" s="129"/>
      <c r="B427" s="158"/>
      <c r="C427" s="148"/>
      <c r="D427" s="88"/>
      <c r="E427" s="88"/>
      <c r="F427" s="88"/>
      <c r="G427" s="423"/>
    </row>
    <row r="428" spans="1:7" s="196" customFormat="1">
      <c r="A428" s="129"/>
      <c r="B428" s="125"/>
      <c r="C428" s="148"/>
      <c r="D428" s="88"/>
      <c r="E428" s="88"/>
      <c r="F428" s="88"/>
      <c r="G428" s="423"/>
    </row>
    <row r="429" spans="1:7" s="196" customFormat="1" ht="49.5" customHeight="1">
      <c r="A429" s="129"/>
      <c r="B429" s="152"/>
      <c r="C429" s="148"/>
      <c r="D429" s="88"/>
      <c r="E429" s="88"/>
      <c r="F429" s="88"/>
      <c r="G429" s="423"/>
    </row>
    <row r="430" spans="1:7" s="196" customFormat="1">
      <c r="A430" s="129"/>
      <c r="B430" s="152"/>
      <c r="C430" s="148"/>
      <c r="D430" s="88"/>
      <c r="E430" s="88"/>
      <c r="F430" s="88"/>
      <c r="G430" s="423"/>
    </row>
    <row r="431" spans="1:7" s="196" customFormat="1">
      <c r="A431" s="129"/>
      <c r="B431" s="125"/>
      <c r="C431" s="148"/>
      <c r="D431" s="88"/>
      <c r="E431" s="88"/>
      <c r="F431" s="88"/>
      <c r="G431" s="423"/>
    </row>
    <row r="432" spans="1:7" s="196" customFormat="1">
      <c r="A432" s="129"/>
      <c r="B432" s="125"/>
      <c r="C432" s="148"/>
      <c r="D432" s="88"/>
      <c r="E432" s="88"/>
      <c r="F432" s="88"/>
      <c r="G432" s="423"/>
    </row>
    <row r="433" spans="1:14" s="196" customFormat="1">
      <c r="A433" s="129"/>
      <c r="B433" s="125"/>
      <c r="C433" s="148"/>
      <c r="D433" s="88"/>
      <c r="E433" s="88"/>
      <c r="F433" s="88"/>
      <c r="G433" s="423"/>
    </row>
    <row r="434" spans="1:14" s="196" customFormat="1">
      <c r="A434" s="129"/>
      <c r="B434" s="125"/>
      <c r="C434" s="148"/>
      <c r="D434" s="88"/>
      <c r="E434" s="88"/>
      <c r="F434" s="88"/>
      <c r="G434" s="423"/>
    </row>
    <row r="435" spans="1:14" s="196" customFormat="1">
      <c r="A435" s="129"/>
      <c r="B435" s="125"/>
      <c r="C435" s="148"/>
      <c r="D435" s="88"/>
      <c r="E435" s="88"/>
      <c r="F435" s="88"/>
      <c r="G435" s="423"/>
    </row>
    <row r="436" spans="1:14" s="196" customFormat="1">
      <c r="A436" s="129"/>
      <c r="B436" s="152"/>
      <c r="C436" s="148"/>
      <c r="D436" s="88"/>
      <c r="E436" s="88"/>
      <c r="F436" s="88"/>
      <c r="G436" s="423"/>
    </row>
    <row r="437" spans="1:14" s="196" customFormat="1">
      <c r="A437" s="129"/>
      <c r="B437" s="125"/>
      <c r="C437" s="121"/>
      <c r="D437" s="193"/>
      <c r="E437" s="87"/>
      <c r="F437" s="87"/>
      <c r="G437" s="423"/>
    </row>
    <row r="438" spans="1:14" s="196" customFormat="1">
      <c r="A438" s="153"/>
      <c r="B438" s="189"/>
      <c r="C438" s="121"/>
      <c r="D438" s="193"/>
      <c r="E438" s="87"/>
      <c r="F438" s="87"/>
      <c r="G438" s="423"/>
    </row>
    <row r="439" spans="1:14" s="196" customFormat="1">
      <c r="A439" s="153"/>
      <c r="B439" s="189"/>
      <c r="C439" s="121"/>
      <c r="D439" s="193"/>
      <c r="E439" s="87"/>
      <c r="F439" s="87"/>
      <c r="G439" s="423"/>
    </row>
    <row r="440" spans="1:14" s="196" customFormat="1">
      <c r="A440" s="129"/>
      <c r="B440" s="125"/>
      <c r="C440" s="148"/>
      <c r="D440" s="88"/>
      <c r="E440" s="88"/>
      <c r="F440" s="88"/>
      <c r="G440" s="423"/>
    </row>
    <row r="441" spans="1:14" s="196" customFormat="1">
      <c r="A441" s="129"/>
      <c r="B441" s="125"/>
      <c r="C441" s="148"/>
      <c r="D441" s="88"/>
      <c r="E441" s="88"/>
      <c r="F441" s="88"/>
      <c r="G441" s="423"/>
    </row>
    <row r="442" spans="1:14" s="196" customFormat="1">
      <c r="A442" s="129"/>
      <c r="B442" s="189"/>
      <c r="C442" s="191"/>
      <c r="D442" s="181"/>
      <c r="E442" s="182"/>
      <c r="F442" s="182"/>
      <c r="G442" s="423"/>
    </row>
    <row r="443" spans="1:14" s="196" customFormat="1">
      <c r="A443" s="153"/>
      <c r="B443" s="161"/>
      <c r="C443" s="191"/>
      <c r="D443" s="181"/>
      <c r="E443" s="182"/>
      <c r="F443" s="182"/>
      <c r="G443" s="423"/>
    </row>
    <row r="444" spans="1:14" s="197" customFormat="1">
      <c r="A444" s="129"/>
      <c r="B444" s="189"/>
      <c r="C444" s="191"/>
      <c r="D444" s="181"/>
      <c r="E444" s="182"/>
      <c r="F444" s="182"/>
      <c r="G444" s="423"/>
    </row>
    <row r="445" spans="1:14" s="197" customFormat="1">
      <c r="A445" s="153"/>
      <c r="B445" s="189"/>
      <c r="C445" s="121"/>
      <c r="D445" s="181"/>
      <c r="E445" s="87"/>
      <c r="F445" s="87"/>
      <c r="G445" s="423"/>
    </row>
    <row r="446" spans="1:14" s="197" customFormat="1">
      <c r="A446" s="129"/>
      <c r="B446" s="190"/>
      <c r="C446" s="192"/>
      <c r="D446" s="181"/>
      <c r="E446" s="87"/>
      <c r="F446" s="87"/>
      <c r="G446" s="423"/>
    </row>
    <row r="447" spans="1:14" s="197" customFormat="1">
      <c r="A447" s="170"/>
      <c r="B447" s="127"/>
      <c r="C447" s="126"/>
      <c r="D447" s="126"/>
      <c r="E447" s="126"/>
      <c r="F447" s="126"/>
      <c r="G447" s="423"/>
    </row>
    <row r="448" spans="1:14" s="62" customFormat="1">
      <c r="A448" s="54"/>
      <c r="B448" s="58"/>
      <c r="C448" s="59"/>
      <c r="D448" s="60"/>
      <c r="E448" s="60"/>
      <c r="F448" s="60"/>
      <c r="G448" s="431"/>
      <c r="H448" s="54"/>
      <c r="I448" s="54"/>
      <c r="J448" s="54"/>
      <c r="K448" s="54"/>
      <c r="L448" s="54"/>
      <c r="M448" s="54"/>
      <c r="N448" s="54"/>
    </row>
    <row r="449" spans="1:14" s="62" customFormat="1" ht="15.6">
      <c r="A449" s="54"/>
      <c r="B449" s="58"/>
      <c r="C449" s="59"/>
      <c r="D449" s="60"/>
      <c r="E449" s="89"/>
      <c r="F449" s="60"/>
      <c r="G449" s="431"/>
      <c r="H449" s="54"/>
      <c r="I449" s="54"/>
      <c r="J449" s="54"/>
      <c r="K449" s="54"/>
      <c r="L449" s="54"/>
      <c r="M449" s="54"/>
      <c r="N449" s="54"/>
    </row>
    <row r="450" spans="1:14" s="62" customFormat="1" ht="15.6">
      <c r="A450" s="54"/>
      <c r="B450" s="58"/>
      <c r="C450" s="59"/>
      <c r="D450" s="60"/>
      <c r="E450" s="85"/>
      <c r="F450" s="60"/>
      <c r="G450" s="431"/>
      <c r="H450" s="54"/>
      <c r="I450" s="54"/>
      <c r="J450" s="54"/>
      <c r="K450" s="54"/>
      <c r="L450" s="54"/>
      <c r="M450" s="54"/>
      <c r="N450" s="54"/>
    </row>
    <row r="451" spans="1:14" s="62" customFormat="1" ht="15.6">
      <c r="A451" s="54"/>
      <c r="B451" s="58"/>
      <c r="C451" s="59"/>
      <c r="D451" s="60"/>
      <c r="E451" s="85"/>
      <c r="F451" s="60"/>
      <c r="G451" s="431"/>
      <c r="H451" s="54"/>
      <c r="I451" s="54"/>
      <c r="J451" s="54"/>
      <c r="K451" s="54"/>
      <c r="L451" s="54"/>
      <c r="M451" s="54"/>
      <c r="N451" s="54"/>
    </row>
    <row r="452" spans="1:14" s="62" customFormat="1">
      <c r="A452" s="54"/>
      <c r="B452" s="58"/>
      <c r="C452" s="59"/>
      <c r="D452" s="60"/>
      <c r="E452" s="60"/>
      <c r="F452" s="60"/>
      <c r="G452" s="431"/>
      <c r="H452" s="54"/>
      <c r="I452" s="54"/>
      <c r="J452" s="54"/>
      <c r="K452" s="54"/>
      <c r="L452" s="54"/>
      <c r="M452" s="54"/>
      <c r="N452" s="54"/>
    </row>
    <row r="453" spans="1:14" s="62" customFormat="1" ht="15.6">
      <c r="A453" s="54"/>
      <c r="B453" s="58"/>
      <c r="C453" s="59"/>
      <c r="D453" s="60"/>
      <c r="E453" s="89"/>
      <c r="F453" s="60"/>
      <c r="G453" s="431"/>
      <c r="H453" s="54"/>
      <c r="I453" s="54"/>
      <c r="J453" s="54"/>
      <c r="K453" s="54"/>
      <c r="L453" s="54"/>
      <c r="M453" s="54"/>
      <c r="N453" s="54"/>
    </row>
    <row r="454" spans="1:14" s="62" customFormat="1">
      <c r="A454" s="54"/>
      <c r="B454" s="58"/>
      <c r="C454" s="59"/>
      <c r="D454" s="60"/>
      <c r="E454" s="60"/>
      <c r="F454" s="60"/>
      <c r="G454" s="431"/>
      <c r="H454" s="54"/>
      <c r="I454" s="54"/>
      <c r="J454" s="54"/>
      <c r="K454" s="54"/>
      <c r="L454" s="54"/>
      <c r="M454" s="54"/>
      <c r="N454" s="54"/>
    </row>
    <row r="455" spans="1:14" s="62" customFormat="1" ht="15.6">
      <c r="A455" s="54"/>
      <c r="B455" s="58"/>
      <c r="C455" s="59"/>
      <c r="D455" s="60"/>
      <c r="E455" s="89"/>
      <c r="F455" s="60"/>
      <c r="G455" s="431"/>
      <c r="H455" s="54"/>
      <c r="I455" s="54"/>
      <c r="J455" s="54"/>
      <c r="K455" s="54"/>
      <c r="L455" s="54"/>
      <c r="M455" s="54"/>
      <c r="N455" s="54"/>
    </row>
    <row r="456" spans="1:14" s="60" customFormat="1">
      <c r="A456" s="54"/>
      <c r="B456" s="58"/>
      <c r="C456" s="59"/>
      <c r="G456" s="431"/>
      <c r="H456" s="54"/>
      <c r="I456" s="54"/>
      <c r="J456" s="54"/>
      <c r="K456" s="54"/>
      <c r="L456" s="54"/>
      <c r="M456" s="54"/>
      <c r="N456" s="54"/>
    </row>
    <row r="457" spans="1:14" s="60" customFormat="1" ht="15.6">
      <c r="A457" s="54"/>
      <c r="B457" s="58"/>
      <c r="C457" s="59"/>
      <c r="E457" s="89"/>
      <c r="G457" s="431"/>
      <c r="H457" s="54"/>
      <c r="I457" s="54"/>
      <c r="J457" s="54"/>
      <c r="K457" s="54"/>
      <c r="L457" s="54"/>
      <c r="M457" s="54"/>
      <c r="N457" s="54"/>
    </row>
    <row r="458" spans="1:14" s="60" customFormat="1">
      <c r="A458" s="54"/>
      <c r="B458" s="58"/>
      <c r="C458" s="59"/>
      <c r="G458" s="431"/>
      <c r="H458" s="54"/>
      <c r="I458" s="54"/>
      <c r="J458" s="54"/>
      <c r="K458" s="54"/>
      <c r="L458" s="54"/>
      <c r="M458" s="54"/>
      <c r="N458" s="54"/>
    </row>
    <row r="459" spans="1:14" s="60" customFormat="1" ht="15.6">
      <c r="A459" s="54"/>
      <c r="B459" s="58"/>
      <c r="C459" s="59"/>
      <c r="E459" s="89"/>
      <c r="G459" s="431"/>
      <c r="H459" s="54"/>
      <c r="I459" s="54"/>
      <c r="J459" s="54"/>
      <c r="K459" s="54"/>
      <c r="L459" s="54"/>
      <c r="M459" s="54"/>
      <c r="N459" s="54"/>
    </row>
    <row r="460" spans="1:14" s="60" customFormat="1">
      <c r="A460" s="54"/>
      <c r="B460" s="58"/>
      <c r="C460" s="59"/>
      <c r="G460" s="431"/>
      <c r="H460" s="54"/>
      <c r="I460" s="54"/>
      <c r="J460" s="54"/>
      <c r="K460" s="54"/>
      <c r="L460" s="54"/>
      <c r="M460" s="54"/>
      <c r="N460" s="54"/>
    </row>
    <row r="461" spans="1:14" s="60" customFormat="1" ht="15.6">
      <c r="A461" s="54"/>
      <c r="B461" s="58"/>
      <c r="C461" s="59"/>
      <c r="E461" s="89"/>
      <c r="G461" s="431"/>
      <c r="H461" s="54"/>
      <c r="I461" s="54"/>
      <c r="J461" s="54"/>
      <c r="K461" s="54"/>
      <c r="L461" s="54"/>
      <c r="M461" s="54"/>
      <c r="N461" s="54"/>
    </row>
    <row r="462" spans="1:14" s="60" customFormat="1">
      <c r="A462" s="54"/>
      <c r="B462" s="58"/>
      <c r="C462" s="59"/>
      <c r="G462" s="431"/>
      <c r="H462" s="54"/>
      <c r="I462" s="54"/>
      <c r="J462" s="54"/>
      <c r="K462" s="54"/>
      <c r="L462" s="54"/>
      <c r="M462" s="54"/>
      <c r="N462" s="54"/>
    </row>
    <row r="463" spans="1:14" s="60" customFormat="1">
      <c r="A463" s="54"/>
      <c r="B463" s="58"/>
      <c r="C463" s="59"/>
      <c r="E463" s="90"/>
      <c r="G463" s="431"/>
      <c r="H463" s="54"/>
      <c r="I463" s="54"/>
      <c r="J463" s="54"/>
      <c r="K463" s="54"/>
      <c r="L463" s="54"/>
      <c r="M463" s="54"/>
      <c r="N463" s="54"/>
    </row>
    <row r="464" spans="1:14" s="60" customFormat="1">
      <c r="A464" s="54"/>
      <c r="B464" s="58"/>
      <c r="C464" s="59"/>
      <c r="G464" s="431"/>
      <c r="H464" s="54"/>
      <c r="I464" s="54"/>
      <c r="J464" s="54"/>
      <c r="K464" s="54"/>
      <c r="L464" s="54"/>
      <c r="M464" s="54"/>
      <c r="N464" s="54"/>
    </row>
    <row r="465" spans="1:14" s="60" customFormat="1">
      <c r="A465" s="54"/>
      <c r="B465" s="58"/>
      <c r="C465" s="59"/>
      <c r="E465" s="90"/>
      <c r="G465" s="431"/>
      <c r="H465" s="54"/>
      <c r="I465" s="54"/>
      <c r="J465" s="54"/>
      <c r="K465" s="54"/>
      <c r="L465" s="54"/>
      <c r="M465" s="54"/>
      <c r="N465" s="54"/>
    </row>
    <row r="466" spans="1:14" s="60" customFormat="1">
      <c r="A466" s="54"/>
      <c r="B466" s="58"/>
      <c r="C466" s="59"/>
      <c r="G466" s="431"/>
      <c r="H466" s="54"/>
      <c r="I466" s="54"/>
      <c r="J466" s="54"/>
      <c r="K466" s="54"/>
      <c r="L466" s="54"/>
      <c r="M466" s="54"/>
      <c r="N466" s="54"/>
    </row>
    <row r="467" spans="1:14" s="60" customFormat="1">
      <c r="A467" s="54"/>
      <c r="B467" s="58"/>
      <c r="C467" s="59"/>
      <c r="E467" s="90"/>
      <c r="G467" s="431"/>
      <c r="H467" s="54"/>
      <c r="I467" s="54"/>
      <c r="J467" s="54"/>
      <c r="K467" s="54"/>
      <c r="L467" s="54"/>
      <c r="M467" s="54"/>
      <c r="N467" s="54"/>
    </row>
    <row r="468" spans="1:14" s="60" customFormat="1">
      <c r="A468" s="54"/>
      <c r="B468" s="58"/>
      <c r="C468" s="59"/>
      <c r="G468" s="431"/>
      <c r="H468" s="54"/>
      <c r="I468" s="54"/>
      <c r="J468" s="54"/>
      <c r="K468" s="54"/>
      <c r="L468" s="54"/>
      <c r="M468" s="54"/>
      <c r="N468" s="54"/>
    </row>
    <row r="469" spans="1:14" s="60" customFormat="1">
      <c r="A469" s="54"/>
      <c r="B469" s="58"/>
      <c r="C469" s="59"/>
      <c r="E469" s="90"/>
      <c r="G469" s="431"/>
      <c r="H469" s="54"/>
      <c r="I469" s="54"/>
      <c r="J469" s="54"/>
      <c r="K469" s="54"/>
      <c r="L469" s="54"/>
      <c r="M469" s="54"/>
      <c r="N469" s="54"/>
    </row>
    <row r="470" spans="1:14" s="60" customFormat="1">
      <c r="A470" s="54"/>
      <c r="B470" s="58"/>
      <c r="C470" s="59"/>
      <c r="E470" s="104"/>
      <c r="G470" s="431"/>
      <c r="H470" s="54"/>
      <c r="I470" s="54"/>
      <c r="J470" s="54"/>
      <c r="K470" s="54"/>
      <c r="L470" s="54"/>
      <c r="M470" s="54"/>
      <c r="N470" s="54"/>
    </row>
    <row r="471" spans="1:14" s="60" customFormat="1" ht="15.6">
      <c r="A471" s="54"/>
      <c r="B471" s="58"/>
      <c r="C471" s="59"/>
      <c r="E471" s="89"/>
      <c r="G471" s="431"/>
      <c r="H471" s="54"/>
      <c r="I471" s="54"/>
      <c r="J471" s="54"/>
      <c r="K471" s="54"/>
      <c r="L471" s="54"/>
      <c r="M471" s="54"/>
      <c r="N471" s="54"/>
    </row>
    <row r="472" spans="1:14" s="60" customFormat="1">
      <c r="A472" s="54"/>
      <c r="B472" s="58"/>
      <c r="C472" s="59"/>
      <c r="E472" s="104"/>
      <c r="G472" s="431"/>
      <c r="H472" s="54"/>
      <c r="I472" s="54"/>
      <c r="J472" s="54"/>
      <c r="K472" s="54"/>
      <c r="L472" s="54"/>
      <c r="M472" s="54"/>
      <c r="N472" s="54"/>
    </row>
    <row r="473" spans="1:14" s="60" customFormat="1" ht="15.6">
      <c r="A473" s="54"/>
      <c r="B473" s="58"/>
      <c r="C473" s="59"/>
      <c r="E473" s="89"/>
      <c r="G473" s="431"/>
      <c r="H473" s="54"/>
      <c r="I473" s="54"/>
      <c r="J473" s="54"/>
      <c r="K473" s="54"/>
      <c r="L473" s="54"/>
      <c r="M473" s="54"/>
      <c r="N473" s="54"/>
    </row>
    <row r="474" spans="1:14" s="60" customFormat="1" ht="15.6">
      <c r="A474" s="54"/>
      <c r="B474" s="58"/>
      <c r="C474" s="59"/>
      <c r="E474" s="89"/>
      <c r="G474" s="431"/>
      <c r="H474" s="54"/>
      <c r="I474" s="54"/>
      <c r="J474" s="54"/>
      <c r="K474" s="54"/>
      <c r="L474" s="54"/>
      <c r="M474" s="54"/>
      <c r="N474" s="54"/>
    </row>
    <row r="475" spans="1:14" s="60" customFormat="1">
      <c r="A475" s="54"/>
      <c r="B475" s="58"/>
      <c r="C475" s="59"/>
      <c r="E475" s="104"/>
      <c r="G475" s="431"/>
      <c r="H475" s="54"/>
      <c r="I475" s="54"/>
      <c r="J475" s="54"/>
      <c r="K475" s="54"/>
      <c r="L475" s="54"/>
      <c r="M475" s="54"/>
      <c r="N475" s="54"/>
    </row>
    <row r="476" spans="1:14" s="60" customFormat="1">
      <c r="A476" s="54"/>
      <c r="B476" s="58"/>
      <c r="C476" s="59"/>
      <c r="E476" s="105"/>
      <c r="G476" s="431"/>
      <c r="H476" s="54"/>
      <c r="I476" s="54"/>
      <c r="J476" s="54"/>
      <c r="K476" s="54"/>
      <c r="L476" s="54"/>
      <c r="M476" s="54"/>
      <c r="N476" s="54"/>
    </row>
    <row r="477" spans="1:14" s="60" customFormat="1">
      <c r="A477" s="54"/>
      <c r="B477" s="58"/>
      <c r="C477" s="59"/>
      <c r="E477" s="105"/>
      <c r="G477" s="431"/>
      <c r="H477" s="54"/>
      <c r="I477" s="54"/>
      <c r="J477" s="54"/>
      <c r="K477" s="54"/>
      <c r="L477" s="54"/>
      <c r="M477" s="54"/>
      <c r="N477" s="54"/>
    </row>
    <row r="478" spans="1:14" s="60" customFormat="1">
      <c r="A478" s="54"/>
      <c r="B478" s="58"/>
      <c r="C478" s="59"/>
      <c r="E478" s="106"/>
      <c r="G478" s="431"/>
      <c r="H478" s="54"/>
      <c r="I478" s="54"/>
      <c r="J478" s="54"/>
      <c r="K478" s="54"/>
      <c r="L478" s="54"/>
      <c r="M478" s="54"/>
      <c r="N478" s="54"/>
    </row>
    <row r="479" spans="1:14" s="60" customFormat="1">
      <c r="A479" s="54"/>
      <c r="B479" s="58"/>
      <c r="C479" s="59"/>
      <c r="E479" s="104"/>
      <c r="G479" s="431"/>
      <c r="H479" s="54"/>
      <c r="I479" s="54"/>
      <c r="J479" s="54"/>
      <c r="K479" s="54"/>
      <c r="L479" s="54"/>
      <c r="M479" s="54"/>
      <c r="N479" s="54"/>
    </row>
    <row r="480" spans="1:14" s="60" customFormat="1" ht="18">
      <c r="A480" s="54"/>
      <c r="B480" s="58"/>
      <c r="C480" s="59"/>
      <c r="E480" s="107"/>
      <c r="G480" s="431"/>
      <c r="H480" s="54"/>
      <c r="I480" s="54"/>
      <c r="J480" s="54"/>
      <c r="K480" s="54"/>
      <c r="L480" s="54"/>
      <c r="M480" s="54"/>
      <c r="N480" s="54"/>
    </row>
    <row r="481" spans="1:14" s="60" customFormat="1">
      <c r="A481" s="54"/>
      <c r="B481" s="58"/>
      <c r="C481" s="59"/>
      <c r="E481" s="104"/>
      <c r="G481" s="431"/>
      <c r="H481" s="54"/>
      <c r="I481" s="54"/>
      <c r="J481" s="54"/>
      <c r="K481" s="54"/>
      <c r="L481" s="54"/>
      <c r="M481" s="54"/>
      <c r="N481" s="54"/>
    </row>
    <row r="482" spans="1:14" s="60" customFormat="1" ht="18">
      <c r="A482" s="54"/>
      <c r="B482" s="58"/>
      <c r="C482" s="59"/>
      <c r="E482" s="91"/>
      <c r="G482" s="431"/>
      <c r="H482" s="54"/>
      <c r="I482" s="54"/>
      <c r="J482" s="54"/>
      <c r="K482" s="54"/>
      <c r="L482" s="54"/>
      <c r="M482" s="54"/>
      <c r="N482" s="54"/>
    </row>
    <row r="483" spans="1:14" s="60" customFormat="1">
      <c r="A483" s="54"/>
      <c r="B483" s="58"/>
      <c r="C483" s="59"/>
      <c r="G483" s="431"/>
      <c r="H483" s="54"/>
      <c r="I483" s="54"/>
      <c r="J483" s="54"/>
      <c r="K483" s="54"/>
      <c r="L483" s="54"/>
      <c r="M483" s="54"/>
      <c r="N483" s="54"/>
    </row>
  </sheetData>
  <mergeCells count="40">
    <mergeCell ref="B258:D258"/>
    <mergeCell ref="E258:F258"/>
    <mergeCell ref="E261:F261"/>
    <mergeCell ref="B255:D255"/>
    <mergeCell ref="E255:F255"/>
    <mergeCell ref="E256:F256"/>
    <mergeCell ref="B257:D257"/>
    <mergeCell ref="E257:F257"/>
    <mergeCell ref="B259:D259"/>
    <mergeCell ref="E259:F259"/>
    <mergeCell ref="B254:D254"/>
    <mergeCell ref="E254:F254"/>
    <mergeCell ref="B115:C115"/>
    <mergeCell ref="B140:C140"/>
    <mergeCell ref="B151:C151"/>
    <mergeCell ref="B178:C178"/>
    <mergeCell ref="B193:C193"/>
    <mergeCell ref="B217:C217"/>
    <mergeCell ref="B248:E248"/>
    <mergeCell ref="A251:F251"/>
    <mergeCell ref="B253:D253"/>
    <mergeCell ref="E253:F253"/>
    <mergeCell ref="B245:C245"/>
    <mergeCell ref="A39:B39"/>
    <mergeCell ref="D41:F41"/>
    <mergeCell ref="D44:F44"/>
    <mergeCell ref="A46:F46"/>
    <mergeCell ref="A53:B55"/>
    <mergeCell ref="C53:E55"/>
    <mergeCell ref="A34:B34"/>
    <mergeCell ref="A1:B3"/>
    <mergeCell ref="A5:F5"/>
    <mergeCell ref="A10:F10"/>
    <mergeCell ref="B11:F11"/>
    <mergeCell ref="A12:F12"/>
    <mergeCell ref="A13:B13"/>
    <mergeCell ref="A19:B19"/>
    <mergeCell ref="A25:F25"/>
    <mergeCell ref="A33:B33"/>
    <mergeCell ref="C1:E3"/>
  </mergeCells>
  <pageMargins left="0.98425196850393704" right="0.39370078740157483" top="0.59055118110236227" bottom="0.59055118110236227" header="0.39370078740157483" footer="0.39370078740157483"/>
  <pageSetup paperSize="9" scale="74" firstPageNumber="4" orientation="portrait" useFirstPageNumber="1" r:id="rId1"/>
  <headerFooter>
    <oddFooter>&amp;R- &amp;P -</oddFooter>
  </headerFooter>
  <rowBreaks count="14" manualBreakCount="14">
    <brk id="75" max="5" man="1"/>
    <brk id="87" max="5" man="1"/>
    <brk id="111" max="5" man="1"/>
    <brk id="136" max="5" man="1"/>
    <brk id="156" max="5" man="1"/>
    <brk id="183" max="5" man="1"/>
    <brk id="194" max="5" man="1"/>
    <brk id="218" max="5" man="1"/>
    <brk id="246" max="5" man="1"/>
    <brk id="298" max="5" man="1"/>
    <brk id="306" max="5" man="1"/>
    <brk id="319" max="5" man="1"/>
    <brk id="350" max="5" man="1"/>
    <brk id="370"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U245"/>
  <sheetViews>
    <sheetView showZeros="0" view="pageBreakPreview" topLeftCell="A67" zoomScale="115" zoomScaleNormal="100" zoomScaleSheetLayoutView="115" workbookViewId="0">
      <selection activeCell="G77" sqref="G77"/>
    </sheetView>
  </sheetViews>
  <sheetFormatPr defaultRowHeight="13.8"/>
  <cols>
    <col min="1" max="1" width="7.6640625" style="408" customWidth="1"/>
    <col min="2" max="2" width="48.6640625" style="409" customWidth="1"/>
    <col min="3" max="3" width="7.6640625" style="410" customWidth="1"/>
    <col min="4" max="4" width="10.6640625" style="411" customWidth="1"/>
    <col min="5" max="5" width="12.6640625" style="411" customWidth="1"/>
    <col min="6" max="6" width="14.6640625" style="411" customWidth="1"/>
    <col min="7" max="7" width="32.44140625" style="492" customWidth="1"/>
    <col min="8" max="8" width="10.33203125" style="248" customWidth="1"/>
    <col min="9" max="9" width="11.109375" style="248" customWidth="1"/>
    <col min="10" max="203" width="9.109375" style="241"/>
    <col min="204" max="204" width="7.88671875" style="241" customWidth="1"/>
    <col min="205" max="205" width="41.33203125" style="241" customWidth="1"/>
    <col min="206" max="206" width="8.88671875" style="241" customWidth="1"/>
    <col min="207" max="207" width="8" style="241" bestFit="1" customWidth="1"/>
    <col min="208" max="209" width="11.6640625" style="241" customWidth="1"/>
    <col min="210" max="210" width="59.5546875" style="241" customWidth="1"/>
    <col min="211" max="211" width="18.109375" style="241" customWidth="1"/>
    <col min="212" max="212" width="9.109375" style="241"/>
    <col min="213" max="213" width="27.33203125" style="241" customWidth="1"/>
    <col min="214" max="214" width="9.109375" style="241"/>
    <col min="215" max="215" width="5.88671875" style="241" customWidth="1"/>
    <col min="216" max="459" width="9.109375" style="241"/>
    <col min="460" max="460" width="7.88671875" style="241" customWidth="1"/>
    <col min="461" max="461" width="41.33203125" style="241" customWidth="1"/>
    <col min="462" max="462" width="8.88671875" style="241" customWidth="1"/>
    <col min="463" max="463" width="8" style="241" bestFit="1" customWidth="1"/>
    <col min="464" max="465" width="11.6640625" style="241" customWidth="1"/>
    <col min="466" max="466" width="59.5546875" style="241" customWidth="1"/>
    <col min="467" max="467" width="18.109375" style="241" customWidth="1"/>
    <col min="468" max="468" width="9.109375" style="241"/>
    <col min="469" max="469" width="27.33203125" style="241" customWidth="1"/>
    <col min="470" max="470" width="9.109375" style="241"/>
    <col min="471" max="471" width="5.88671875" style="241" customWidth="1"/>
    <col min="472" max="715" width="9.109375" style="241"/>
    <col min="716" max="716" width="7.88671875" style="241" customWidth="1"/>
    <col min="717" max="717" width="41.33203125" style="241" customWidth="1"/>
    <col min="718" max="718" width="8.88671875" style="241" customWidth="1"/>
    <col min="719" max="719" width="8" style="241" bestFit="1" customWidth="1"/>
    <col min="720" max="721" width="11.6640625" style="241" customWidth="1"/>
    <col min="722" max="722" width="59.5546875" style="241" customWidth="1"/>
    <col min="723" max="723" width="18.109375" style="241" customWidth="1"/>
    <col min="724" max="724" width="9.109375" style="241"/>
    <col min="725" max="725" width="27.33203125" style="241" customWidth="1"/>
    <col min="726" max="726" width="9.109375" style="241"/>
    <col min="727" max="727" width="5.88671875" style="241" customWidth="1"/>
    <col min="728" max="971" width="9.109375" style="241"/>
    <col min="972" max="972" width="7.88671875" style="241" customWidth="1"/>
    <col min="973" max="973" width="41.33203125" style="241" customWidth="1"/>
    <col min="974" max="974" width="8.88671875" style="241" customWidth="1"/>
    <col min="975" max="975" width="8" style="241" bestFit="1" customWidth="1"/>
    <col min="976" max="977" width="11.6640625" style="241" customWidth="1"/>
    <col min="978" max="978" width="59.5546875" style="241" customWidth="1"/>
    <col min="979" max="979" width="18.109375" style="241" customWidth="1"/>
    <col min="980" max="980" width="9.109375" style="241"/>
    <col min="981" max="981" width="27.33203125" style="241" customWidth="1"/>
    <col min="982" max="982" width="9.109375" style="241"/>
    <col min="983" max="983" width="5.88671875" style="241" customWidth="1"/>
    <col min="984" max="1227" width="9.109375" style="241"/>
    <col min="1228" max="1228" width="7.88671875" style="241" customWidth="1"/>
    <col min="1229" max="1229" width="41.33203125" style="241" customWidth="1"/>
    <col min="1230" max="1230" width="8.88671875" style="241" customWidth="1"/>
    <col min="1231" max="1231" width="8" style="241" bestFit="1" customWidth="1"/>
    <col min="1232" max="1233" width="11.6640625" style="241" customWidth="1"/>
    <col min="1234" max="1234" width="59.5546875" style="241" customWidth="1"/>
    <col min="1235" max="1235" width="18.109375" style="241" customWidth="1"/>
    <col min="1236" max="1236" width="9.109375" style="241"/>
    <col min="1237" max="1237" width="27.33203125" style="241" customWidth="1"/>
    <col min="1238" max="1238" width="9.109375" style="241"/>
    <col min="1239" max="1239" width="5.88671875" style="241" customWidth="1"/>
    <col min="1240" max="1483" width="9.109375" style="241"/>
    <col min="1484" max="1484" width="7.88671875" style="241" customWidth="1"/>
    <col min="1485" max="1485" width="41.33203125" style="241" customWidth="1"/>
    <col min="1486" max="1486" width="8.88671875" style="241" customWidth="1"/>
    <col min="1487" max="1487" width="8" style="241" bestFit="1" customWidth="1"/>
    <col min="1488" max="1489" width="11.6640625" style="241" customWidth="1"/>
    <col min="1490" max="1490" width="59.5546875" style="241" customWidth="1"/>
    <col min="1491" max="1491" width="18.109375" style="241" customWidth="1"/>
    <col min="1492" max="1492" width="9.109375" style="241"/>
    <col min="1493" max="1493" width="27.33203125" style="241" customWidth="1"/>
    <col min="1494" max="1494" width="9.109375" style="241"/>
    <col min="1495" max="1495" width="5.88671875" style="241" customWidth="1"/>
    <col min="1496" max="1739" width="9.109375" style="241"/>
    <col min="1740" max="1740" width="7.88671875" style="241" customWidth="1"/>
    <col min="1741" max="1741" width="41.33203125" style="241" customWidth="1"/>
    <col min="1742" max="1742" width="8.88671875" style="241" customWidth="1"/>
    <col min="1743" max="1743" width="8" style="241" bestFit="1" customWidth="1"/>
    <col min="1744" max="1745" width="11.6640625" style="241" customWidth="1"/>
    <col min="1746" max="1746" width="59.5546875" style="241" customWidth="1"/>
    <col min="1747" max="1747" width="18.109375" style="241" customWidth="1"/>
    <col min="1748" max="1748" width="9.109375" style="241"/>
    <col min="1749" max="1749" width="27.33203125" style="241" customWidth="1"/>
    <col min="1750" max="1750" width="9.109375" style="241"/>
    <col min="1751" max="1751" width="5.88671875" style="241" customWidth="1"/>
    <col min="1752" max="1995" width="9.109375" style="241"/>
    <col min="1996" max="1996" width="7.88671875" style="241" customWidth="1"/>
    <col min="1997" max="1997" width="41.33203125" style="241" customWidth="1"/>
    <col min="1998" max="1998" width="8.88671875" style="241" customWidth="1"/>
    <col min="1999" max="1999" width="8" style="241" bestFit="1" customWidth="1"/>
    <col min="2000" max="2001" width="11.6640625" style="241" customWidth="1"/>
    <col min="2002" max="2002" width="59.5546875" style="241" customWidth="1"/>
    <col min="2003" max="2003" width="18.109375" style="241" customWidth="1"/>
    <col min="2004" max="2004" width="9.109375" style="241"/>
    <col min="2005" max="2005" width="27.33203125" style="241" customWidth="1"/>
    <col min="2006" max="2006" width="9.109375" style="241"/>
    <col min="2007" max="2007" width="5.88671875" style="241" customWidth="1"/>
    <col min="2008" max="2251" width="9.109375" style="241"/>
    <col min="2252" max="2252" width="7.88671875" style="241" customWidth="1"/>
    <col min="2253" max="2253" width="41.33203125" style="241" customWidth="1"/>
    <col min="2254" max="2254" width="8.88671875" style="241" customWidth="1"/>
    <col min="2255" max="2255" width="8" style="241" bestFit="1" customWidth="1"/>
    <col min="2256" max="2257" width="11.6640625" style="241" customWidth="1"/>
    <col min="2258" max="2258" width="59.5546875" style="241" customWidth="1"/>
    <col min="2259" max="2259" width="18.109375" style="241" customWidth="1"/>
    <col min="2260" max="2260" width="9.109375" style="241"/>
    <col min="2261" max="2261" width="27.33203125" style="241" customWidth="1"/>
    <col min="2262" max="2262" width="9.109375" style="241"/>
    <col min="2263" max="2263" width="5.88671875" style="241" customWidth="1"/>
    <col min="2264" max="2507" width="9.109375" style="241"/>
    <col min="2508" max="2508" width="7.88671875" style="241" customWidth="1"/>
    <col min="2509" max="2509" width="41.33203125" style="241" customWidth="1"/>
    <col min="2510" max="2510" width="8.88671875" style="241" customWidth="1"/>
    <col min="2511" max="2511" width="8" style="241" bestFit="1" customWidth="1"/>
    <col min="2512" max="2513" width="11.6640625" style="241" customWidth="1"/>
    <col min="2514" max="2514" width="59.5546875" style="241" customWidth="1"/>
    <col min="2515" max="2515" width="18.109375" style="241" customWidth="1"/>
    <col min="2516" max="2516" width="9.109375" style="241"/>
    <col min="2517" max="2517" width="27.33203125" style="241" customWidth="1"/>
    <col min="2518" max="2518" width="9.109375" style="241"/>
    <col min="2519" max="2519" width="5.88671875" style="241" customWidth="1"/>
    <col min="2520" max="2763" width="9.109375" style="241"/>
    <col min="2764" max="2764" width="7.88671875" style="241" customWidth="1"/>
    <col min="2765" max="2765" width="41.33203125" style="241" customWidth="1"/>
    <col min="2766" max="2766" width="8.88671875" style="241" customWidth="1"/>
    <col min="2767" max="2767" width="8" style="241" bestFit="1" customWidth="1"/>
    <col min="2768" max="2769" width="11.6640625" style="241" customWidth="1"/>
    <col min="2770" max="2770" width="59.5546875" style="241" customWidth="1"/>
    <col min="2771" max="2771" width="18.109375" style="241" customWidth="1"/>
    <col min="2772" max="2772" width="9.109375" style="241"/>
    <col min="2773" max="2773" width="27.33203125" style="241" customWidth="1"/>
    <col min="2774" max="2774" width="9.109375" style="241"/>
    <col min="2775" max="2775" width="5.88671875" style="241" customWidth="1"/>
    <col min="2776" max="3019" width="9.109375" style="241"/>
    <col min="3020" max="3020" width="7.88671875" style="241" customWidth="1"/>
    <col min="3021" max="3021" width="41.33203125" style="241" customWidth="1"/>
    <col min="3022" max="3022" width="8.88671875" style="241" customWidth="1"/>
    <col min="3023" max="3023" width="8" style="241" bestFit="1" customWidth="1"/>
    <col min="3024" max="3025" width="11.6640625" style="241" customWidth="1"/>
    <col min="3026" max="3026" width="59.5546875" style="241" customWidth="1"/>
    <col min="3027" max="3027" width="18.109375" style="241" customWidth="1"/>
    <col min="3028" max="3028" width="9.109375" style="241"/>
    <col min="3029" max="3029" width="27.33203125" style="241" customWidth="1"/>
    <col min="3030" max="3030" width="9.109375" style="241"/>
    <col min="3031" max="3031" width="5.88671875" style="241" customWidth="1"/>
    <col min="3032" max="3275" width="9.109375" style="241"/>
    <col min="3276" max="3276" width="7.88671875" style="241" customWidth="1"/>
    <col min="3277" max="3277" width="41.33203125" style="241" customWidth="1"/>
    <col min="3278" max="3278" width="8.88671875" style="241" customWidth="1"/>
    <col min="3279" max="3279" width="8" style="241" bestFit="1" customWidth="1"/>
    <col min="3280" max="3281" width="11.6640625" style="241" customWidth="1"/>
    <col min="3282" max="3282" width="59.5546875" style="241" customWidth="1"/>
    <col min="3283" max="3283" width="18.109375" style="241" customWidth="1"/>
    <col min="3284" max="3284" width="9.109375" style="241"/>
    <col min="3285" max="3285" width="27.33203125" style="241" customWidth="1"/>
    <col min="3286" max="3286" width="9.109375" style="241"/>
    <col min="3287" max="3287" width="5.88671875" style="241" customWidth="1"/>
    <col min="3288" max="3531" width="9.109375" style="241"/>
    <col min="3532" max="3532" width="7.88671875" style="241" customWidth="1"/>
    <col min="3533" max="3533" width="41.33203125" style="241" customWidth="1"/>
    <col min="3534" max="3534" width="8.88671875" style="241" customWidth="1"/>
    <col min="3535" max="3535" width="8" style="241" bestFit="1" customWidth="1"/>
    <col min="3536" max="3537" width="11.6640625" style="241" customWidth="1"/>
    <col min="3538" max="3538" width="59.5546875" style="241" customWidth="1"/>
    <col min="3539" max="3539" width="18.109375" style="241" customWidth="1"/>
    <col min="3540" max="3540" width="9.109375" style="241"/>
    <col min="3541" max="3541" width="27.33203125" style="241" customWidth="1"/>
    <col min="3542" max="3542" width="9.109375" style="241"/>
    <col min="3543" max="3543" width="5.88671875" style="241" customWidth="1"/>
    <col min="3544" max="3787" width="9.109375" style="241"/>
    <col min="3788" max="3788" width="7.88671875" style="241" customWidth="1"/>
    <col min="3789" max="3789" width="41.33203125" style="241" customWidth="1"/>
    <col min="3790" max="3790" width="8.88671875" style="241" customWidth="1"/>
    <col min="3791" max="3791" width="8" style="241" bestFit="1" customWidth="1"/>
    <col min="3792" max="3793" width="11.6640625" style="241" customWidth="1"/>
    <col min="3794" max="3794" width="59.5546875" style="241" customWidth="1"/>
    <col min="3795" max="3795" width="18.109375" style="241" customWidth="1"/>
    <col min="3796" max="3796" width="9.109375" style="241"/>
    <col min="3797" max="3797" width="27.33203125" style="241" customWidth="1"/>
    <col min="3798" max="3798" width="9.109375" style="241"/>
    <col min="3799" max="3799" width="5.88671875" style="241" customWidth="1"/>
    <col min="3800" max="4043" width="9.109375" style="241"/>
    <col min="4044" max="4044" width="7.88671875" style="241" customWidth="1"/>
    <col min="4045" max="4045" width="41.33203125" style="241" customWidth="1"/>
    <col min="4046" max="4046" width="8.88671875" style="241" customWidth="1"/>
    <col min="4047" max="4047" width="8" style="241" bestFit="1" customWidth="1"/>
    <col min="4048" max="4049" width="11.6640625" style="241" customWidth="1"/>
    <col min="4050" max="4050" width="59.5546875" style="241" customWidth="1"/>
    <col min="4051" max="4051" width="18.109375" style="241" customWidth="1"/>
    <col min="4052" max="4052" width="9.109375" style="241"/>
    <col min="4053" max="4053" width="27.33203125" style="241" customWidth="1"/>
    <col min="4054" max="4054" width="9.109375" style="241"/>
    <col min="4055" max="4055" width="5.88671875" style="241" customWidth="1"/>
    <col min="4056" max="4299" width="9.109375" style="241"/>
    <col min="4300" max="4300" width="7.88671875" style="241" customWidth="1"/>
    <col min="4301" max="4301" width="41.33203125" style="241" customWidth="1"/>
    <col min="4302" max="4302" width="8.88671875" style="241" customWidth="1"/>
    <col min="4303" max="4303" width="8" style="241" bestFit="1" customWidth="1"/>
    <col min="4304" max="4305" width="11.6640625" style="241" customWidth="1"/>
    <col min="4306" max="4306" width="59.5546875" style="241" customWidth="1"/>
    <col min="4307" max="4307" width="18.109375" style="241" customWidth="1"/>
    <col min="4308" max="4308" width="9.109375" style="241"/>
    <col min="4309" max="4309" width="27.33203125" style="241" customWidth="1"/>
    <col min="4310" max="4310" width="9.109375" style="241"/>
    <col min="4311" max="4311" width="5.88671875" style="241" customWidth="1"/>
    <col min="4312" max="4555" width="9.109375" style="241"/>
    <col min="4556" max="4556" width="7.88671875" style="241" customWidth="1"/>
    <col min="4557" max="4557" width="41.33203125" style="241" customWidth="1"/>
    <col min="4558" max="4558" width="8.88671875" style="241" customWidth="1"/>
    <col min="4559" max="4559" width="8" style="241" bestFit="1" customWidth="1"/>
    <col min="4560" max="4561" width="11.6640625" style="241" customWidth="1"/>
    <col min="4562" max="4562" width="59.5546875" style="241" customWidth="1"/>
    <col min="4563" max="4563" width="18.109375" style="241" customWidth="1"/>
    <col min="4564" max="4564" width="9.109375" style="241"/>
    <col min="4565" max="4565" width="27.33203125" style="241" customWidth="1"/>
    <col min="4566" max="4566" width="9.109375" style="241"/>
    <col min="4567" max="4567" width="5.88671875" style="241" customWidth="1"/>
    <col min="4568" max="4811" width="9.109375" style="241"/>
    <col min="4812" max="4812" width="7.88671875" style="241" customWidth="1"/>
    <col min="4813" max="4813" width="41.33203125" style="241" customWidth="1"/>
    <col min="4814" max="4814" width="8.88671875" style="241" customWidth="1"/>
    <col min="4815" max="4815" width="8" style="241" bestFit="1" customWidth="1"/>
    <col min="4816" max="4817" width="11.6640625" style="241" customWidth="1"/>
    <col min="4818" max="4818" width="59.5546875" style="241" customWidth="1"/>
    <col min="4819" max="4819" width="18.109375" style="241" customWidth="1"/>
    <col min="4820" max="4820" width="9.109375" style="241"/>
    <col min="4821" max="4821" width="27.33203125" style="241" customWidth="1"/>
    <col min="4822" max="4822" width="9.109375" style="241"/>
    <col min="4823" max="4823" width="5.88671875" style="241" customWidth="1"/>
    <col min="4824" max="5067" width="9.109375" style="241"/>
    <col min="5068" max="5068" width="7.88671875" style="241" customWidth="1"/>
    <col min="5069" max="5069" width="41.33203125" style="241" customWidth="1"/>
    <col min="5070" max="5070" width="8.88671875" style="241" customWidth="1"/>
    <col min="5071" max="5071" width="8" style="241" bestFit="1" customWidth="1"/>
    <col min="5072" max="5073" width="11.6640625" style="241" customWidth="1"/>
    <col min="5074" max="5074" width="59.5546875" style="241" customWidth="1"/>
    <col min="5075" max="5075" width="18.109375" style="241" customWidth="1"/>
    <col min="5076" max="5076" width="9.109375" style="241"/>
    <col min="5077" max="5077" width="27.33203125" style="241" customWidth="1"/>
    <col min="5078" max="5078" width="9.109375" style="241"/>
    <col min="5079" max="5079" width="5.88671875" style="241" customWidth="1"/>
    <col min="5080" max="5323" width="9.109375" style="241"/>
    <col min="5324" max="5324" width="7.88671875" style="241" customWidth="1"/>
    <col min="5325" max="5325" width="41.33203125" style="241" customWidth="1"/>
    <col min="5326" max="5326" width="8.88671875" style="241" customWidth="1"/>
    <col min="5327" max="5327" width="8" style="241" bestFit="1" customWidth="1"/>
    <col min="5328" max="5329" width="11.6640625" style="241" customWidth="1"/>
    <col min="5330" max="5330" width="59.5546875" style="241" customWidth="1"/>
    <col min="5331" max="5331" width="18.109375" style="241" customWidth="1"/>
    <col min="5332" max="5332" width="9.109375" style="241"/>
    <col min="5333" max="5333" width="27.33203125" style="241" customWidth="1"/>
    <col min="5334" max="5334" width="9.109375" style="241"/>
    <col min="5335" max="5335" width="5.88671875" style="241" customWidth="1"/>
    <col min="5336" max="5579" width="9.109375" style="241"/>
    <col min="5580" max="5580" width="7.88671875" style="241" customWidth="1"/>
    <col min="5581" max="5581" width="41.33203125" style="241" customWidth="1"/>
    <col min="5582" max="5582" width="8.88671875" style="241" customWidth="1"/>
    <col min="5583" max="5583" width="8" style="241" bestFit="1" customWidth="1"/>
    <col min="5584" max="5585" width="11.6640625" style="241" customWidth="1"/>
    <col min="5586" max="5586" width="59.5546875" style="241" customWidth="1"/>
    <col min="5587" max="5587" width="18.109375" style="241" customWidth="1"/>
    <col min="5588" max="5588" width="9.109375" style="241"/>
    <col min="5589" max="5589" width="27.33203125" style="241" customWidth="1"/>
    <col min="5590" max="5590" width="9.109375" style="241"/>
    <col min="5591" max="5591" width="5.88671875" style="241" customWidth="1"/>
    <col min="5592" max="5835" width="9.109375" style="241"/>
    <col min="5836" max="5836" width="7.88671875" style="241" customWidth="1"/>
    <col min="5837" max="5837" width="41.33203125" style="241" customWidth="1"/>
    <col min="5838" max="5838" width="8.88671875" style="241" customWidth="1"/>
    <col min="5839" max="5839" width="8" style="241" bestFit="1" customWidth="1"/>
    <col min="5840" max="5841" width="11.6640625" style="241" customWidth="1"/>
    <col min="5842" max="5842" width="59.5546875" style="241" customWidth="1"/>
    <col min="5843" max="5843" width="18.109375" style="241" customWidth="1"/>
    <col min="5844" max="5844" width="9.109375" style="241"/>
    <col min="5845" max="5845" width="27.33203125" style="241" customWidth="1"/>
    <col min="5846" max="5846" width="9.109375" style="241"/>
    <col min="5847" max="5847" width="5.88671875" style="241" customWidth="1"/>
    <col min="5848" max="6091" width="9.109375" style="241"/>
    <col min="6092" max="6092" width="7.88671875" style="241" customWidth="1"/>
    <col min="6093" max="6093" width="41.33203125" style="241" customWidth="1"/>
    <col min="6094" max="6094" width="8.88671875" style="241" customWidth="1"/>
    <col min="6095" max="6095" width="8" style="241" bestFit="1" customWidth="1"/>
    <col min="6096" max="6097" width="11.6640625" style="241" customWidth="1"/>
    <col min="6098" max="6098" width="59.5546875" style="241" customWidth="1"/>
    <col min="6099" max="6099" width="18.109375" style="241" customWidth="1"/>
    <col min="6100" max="6100" width="9.109375" style="241"/>
    <col min="6101" max="6101" width="27.33203125" style="241" customWidth="1"/>
    <col min="6102" max="6102" width="9.109375" style="241"/>
    <col min="6103" max="6103" width="5.88671875" style="241" customWidth="1"/>
    <col min="6104" max="6347" width="9.109375" style="241"/>
    <col min="6348" max="6348" width="7.88671875" style="241" customWidth="1"/>
    <col min="6349" max="6349" width="41.33203125" style="241" customWidth="1"/>
    <col min="6350" max="6350" width="8.88671875" style="241" customWidth="1"/>
    <col min="6351" max="6351" width="8" style="241" bestFit="1" customWidth="1"/>
    <col min="6352" max="6353" width="11.6640625" style="241" customWidth="1"/>
    <col min="6354" max="6354" width="59.5546875" style="241" customWidth="1"/>
    <col min="6355" max="6355" width="18.109375" style="241" customWidth="1"/>
    <col min="6356" max="6356" width="9.109375" style="241"/>
    <col min="6357" max="6357" width="27.33203125" style="241" customWidth="1"/>
    <col min="6358" max="6358" width="9.109375" style="241"/>
    <col min="6359" max="6359" width="5.88671875" style="241" customWidth="1"/>
    <col min="6360" max="6603" width="9.109375" style="241"/>
    <col min="6604" max="6604" width="7.88671875" style="241" customWidth="1"/>
    <col min="6605" max="6605" width="41.33203125" style="241" customWidth="1"/>
    <col min="6606" max="6606" width="8.88671875" style="241" customWidth="1"/>
    <col min="6607" max="6607" width="8" style="241" bestFit="1" customWidth="1"/>
    <col min="6608" max="6609" width="11.6640625" style="241" customWidth="1"/>
    <col min="6610" max="6610" width="59.5546875" style="241" customWidth="1"/>
    <col min="6611" max="6611" width="18.109375" style="241" customWidth="1"/>
    <col min="6612" max="6612" width="9.109375" style="241"/>
    <col min="6613" max="6613" width="27.33203125" style="241" customWidth="1"/>
    <col min="6614" max="6614" width="9.109375" style="241"/>
    <col min="6615" max="6615" width="5.88671875" style="241" customWidth="1"/>
    <col min="6616" max="6859" width="9.109375" style="241"/>
    <col min="6860" max="6860" width="7.88671875" style="241" customWidth="1"/>
    <col min="6861" max="6861" width="41.33203125" style="241" customWidth="1"/>
    <col min="6862" max="6862" width="8.88671875" style="241" customWidth="1"/>
    <col min="6863" max="6863" width="8" style="241" bestFit="1" customWidth="1"/>
    <col min="6864" max="6865" width="11.6640625" style="241" customWidth="1"/>
    <col min="6866" max="6866" width="59.5546875" style="241" customWidth="1"/>
    <col min="6867" max="6867" width="18.109375" style="241" customWidth="1"/>
    <col min="6868" max="6868" width="9.109375" style="241"/>
    <col min="6869" max="6869" width="27.33203125" style="241" customWidth="1"/>
    <col min="6870" max="6870" width="9.109375" style="241"/>
    <col min="6871" max="6871" width="5.88671875" style="241" customWidth="1"/>
    <col min="6872" max="7115" width="9.109375" style="241"/>
    <col min="7116" max="7116" width="7.88671875" style="241" customWidth="1"/>
    <col min="7117" max="7117" width="41.33203125" style="241" customWidth="1"/>
    <col min="7118" max="7118" width="8.88671875" style="241" customWidth="1"/>
    <col min="7119" max="7119" width="8" style="241" bestFit="1" customWidth="1"/>
    <col min="7120" max="7121" width="11.6640625" style="241" customWidth="1"/>
    <col min="7122" max="7122" width="59.5546875" style="241" customWidth="1"/>
    <col min="7123" max="7123" width="18.109375" style="241" customWidth="1"/>
    <col min="7124" max="7124" width="9.109375" style="241"/>
    <col min="7125" max="7125" width="27.33203125" style="241" customWidth="1"/>
    <col min="7126" max="7126" width="9.109375" style="241"/>
    <col min="7127" max="7127" width="5.88671875" style="241" customWidth="1"/>
    <col min="7128" max="7371" width="9.109375" style="241"/>
    <col min="7372" max="7372" width="7.88671875" style="241" customWidth="1"/>
    <col min="7373" max="7373" width="41.33203125" style="241" customWidth="1"/>
    <col min="7374" max="7374" width="8.88671875" style="241" customWidth="1"/>
    <col min="7375" max="7375" width="8" style="241" bestFit="1" customWidth="1"/>
    <col min="7376" max="7377" width="11.6640625" style="241" customWidth="1"/>
    <col min="7378" max="7378" width="59.5546875" style="241" customWidth="1"/>
    <col min="7379" max="7379" width="18.109375" style="241" customWidth="1"/>
    <col min="7380" max="7380" width="9.109375" style="241"/>
    <col min="7381" max="7381" width="27.33203125" style="241" customWidth="1"/>
    <col min="7382" max="7382" width="9.109375" style="241"/>
    <col min="7383" max="7383" width="5.88671875" style="241" customWidth="1"/>
    <col min="7384" max="7627" width="9.109375" style="241"/>
    <col min="7628" max="7628" width="7.88671875" style="241" customWidth="1"/>
    <col min="7629" max="7629" width="41.33203125" style="241" customWidth="1"/>
    <col min="7630" max="7630" width="8.88671875" style="241" customWidth="1"/>
    <col min="7631" max="7631" width="8" style="241" bestFit="1" customWidth="1"/>
    <col min="7632" max="7633" width="11.6640625" style="241" customWidth="1"/>
    <col min="7634" max="7634" width="59.5546875" style="241" customWidth="1"/>
    <col min="7635" max="7635" width="18.109375" style="241" customWidth="1"/>
    <col min="7636" max="7636" width="9.109375" style="241"/>
    <col min="7637" max="7637" width="27.33203125" style="241" customWidth="1"/>
    <col min="7638" max="7638" width="9.109375" style="241"/>
    <col min="7639" max="7639" width="5.88671875" style="241" customWidth="1"/>
    <col min="7640" max="7883" width="9.109375" style="241"/>
    <col min="7884" max="7884" width="7.88671875" style="241" customWidth="1"/>
    <col min="7885" max="7885" width="41.33203125" style="241" customWidth="1"/>
    <col min="7886" max="7886" width="8.88671875" style="241" customWidth="1"/>
    <col min="7887" max="7887" width="8" style="241" bestFit="1" customWidth="1"/>
    <col min="7888" max="7889" width="11.6640625" style="241" customWidth="1"/>
    <col min="7890" max="7890" width="59.5546875" style="241" customWidth="1"/>
    <col min="7891" max="7891" width="18.109375" style="241" customWidth="1"/>
    <col min="7892" max="7892" width="9.109375" style="241"/>
    <col min="7893" max="7893" width="27.33203125" style="241" customWidth="1"/>
    <col min="7894" max="7894" width="9.109375" style="241"/>
    <col min="7895" max="7895" width="5.88671875" style="241" customWidth="1"/>
    <col min="7896" max="8139" width="9.109375" style="241"/>
    <col min="8140" max="8140" width="7.88671875" style="241" customWidth="1"/>
    <col min="8141" max="8141" width="41.33203125" style="241" customWidth="1"/>
    <col min="8142" max="8142" width="8.88671875" style="241" customWidth="1"/>
    <col min="8143" max="8143" width="8" style="241" bestFit="1" customWidth="1"/>
    <col min="8144" max="8145" width="11.6640625" style="241" customWidth="1"/>
    <col min="8146" max="8146" width="59.5546875" style="241" customWidth="1"/>
    <col min="8147" max="8147" width="18.109375" style="241" customWidth="1"/>
    <col min="8148" max="8148" width="9.109375" style="241"/>
    <col min="8149" max="8149" width="27.33203125" style="241" customWidth="1"/>
    <col min="8150" max="8150" width="9.109375" style="241"/>
    <col min="8151" max="8151" width="5.88671875" style="241" customWidth="1"/>
    <col min="8152" max="8395" width="9.109375" style="241"/>
    <col min="8396" max="8396" width="7.88671875" style="241" customWidth="1"/>
    <col min="8397" max="8397" width="41.33203125" style="241" customWidth="1"/>
    <col min="8398" max="8398" width="8.88671875" style="241" customWidth="1"/>
    <col min="8399" max="8399" width="8" style="241" bestFit="1" customWidth="1"/>
    <col min="8400" max="8401" width="11.6640625" style="241" customWidth="1"/>
    <col min="8402" max="8402" width="59.5546875" style="241" customWidth="1"/>
    <col min="8403" max="8403" width="18.109375" style="241" customWidth="1"/>
    <col min="8404" max="8404" width="9.109375" style="241"/>
    <col min="8405" max="8405" width="27.33203125" style="241" customWidth="1"/>
    <col min="8406" max="8406" width="9.109375" style="241"/>
    <col min="8407" max="8407" width="5.88671875" style="241" customWidth="1"/>
    <col min="8408" max="8651" width="9.109375" style="241"/>
    <col min="8652" max="8652" width="7.88671875" style="241" customWidth="1"/>
    <col min="8653" max="8653" width="41.33203125" style="241" customWidth="1"/>
    <col min="8654" max="8654" width="8.88671875" style="241" customWidth="1"/>
    <col min="8655" max="8655" width="8" style="241" bestFit="1" customWidth="1"/>
    <col min="8656" max="8657" width="11.6640625" style="241" customWidth="1"/>
    <col min="8658" max="8658" width="59.5546875" style="241" customWidth="1"/>
    <col min="8659" max="8659" width="18.109375" style="241" customWidth="1"/>
    <col min="8660" max="8660" width="9.109375" style="241"/>
    <col min="8661" max="8661" width="27.33203125" style="241" customWidth="1"/>
    <col min="8662" max="8662" width="9.109375" style="241"/>
    <col min="8663" max="8663" width="5.88671875" style="241" customWidth="1"/>
    <col min="8664" max="8907" width="9.109375" style="241"/>
    <col min="8908" max="8908" width="7.88671875" style="241" customWidth="1"/>
    <col min="8909" max="8909" width="41.33203125" style="241" customWidth="1"/>
    <col min="8910" max="8910" width="8.88671875" style="241" customWidth="1"/>
    <col min="8911" max="8911" width="8" style="241" bestFit="1" customWidth="1"/>
    <col min="8912" max="8913" width="11.6640625" style="241" customWidth="1"/>
    <col min="8914" max="8914" width="59.5546875" style="241" customWidth="1"/>
    <col min="8915" max="8915" width="18.109375" style="241" customWidth="1"/>
    <col min="8916" max="8916" width="9.109375" style="241"/>
    <col min="8917" max="8917" width="27.33203125" style="241" customWidth="1"/>
    <col min="8918" max="8918" width="9.109375" style="241"/>
    <col min="8919" max="8919" width="5.88671875" style="241" customWidth="1"/>
    <col min="8920" max="9163" width="9.109375" style="241"/>
    <col min="9164" max="9164" width="7.88671875" style="241" customWidth="1"/>
    <col min="9165" max="9165" width="41.33203125" style="241" customWidth="1"/>
    <col min="9166" max="9166" width="8.88671875" style="241" customWidth="1"/>
    <col min="9167" max="9167" width="8" style="241" bestFit="1" customWidth="1"/>
    <col min="9168" max="9169" width="11.6640625" style="241" customWidth="1"/>
    <col min="9170" max="9170" width="59.5546875" style="241" customWidth="1"/>
    <col min="9171" max="9171" width="18.109375" style="241" customWidth="1"/>
    <col min="9172" max="9172" width="9.109375" style="241"/>
    <col min="9173" max="9173" width="27.33203125" style="241" customWidth="1"/>
    <col min="9174" max="9174" width="9.109375" style="241"/>
    <col min="9175" max="9175" width="5.88671875" style="241" customWidth="1"/>
    <col min="9176" max="9419" width="9.109375" style="241"/>
    <col min="9420" max="9420" width="7.88671875" style="241" customWidth="1"/>
    <col min="9421" max="9421" width="41.33203125" style="241" customWidth="1"/>
    <col min="9422" max="9422" width="8.88671875" style="241" customWidth="1"/>
    <col min="9423" max="9423" width="8" style="241" bestFit="1" customWidth="1"/>
    <col min="9424" max="9425" width="11.6640625" style="241" customWidth="1"/>
    <col min="9426" max="9426" width="59.5546875" style="241" customWidth="1"/>
    <col min="9427" max="9427" width="18.109375" style="241" customWidth="1"/>
    <col min="9428" max="9428" width="9.109375" style="241"/>
    <col min="9429" max="9429" width="27.33203125" style="241" customWidth="1"/>
    <col min="9430" max="9430" width="9.109375" style="241"/>
    <col min="9431" max="9431" width="5.88671875" style="241" customWidth="1"/>
    <col min="9432" max="9675" width="9.109375" style="241"/>
    <col min="9676" max="9676" width="7.88671875" style="241" customWidth="1"/>
    <col min="9677" max="9677" width="41.33203125" style="241" customWidth="1"/>
    <col min="9678" max="9678" width="8.88671875" style="241" customWidth="1"/>
    <col min="9679" max="9679" width="8" style="241" bestFit="1" customWidth="1"/>
    <col min="9680" max="9681" width="11.6640625" style="241" customWidth="1"/>
    <col min="9682" max="9682" width="59.5546875" style="241" customWidth="1"/>
    <col min="9683" max="9683" width="18.109375" style="241" customWidth="1"/>
    <col min="9684" max="9684" width="9.109375" style="241"/>
    <col min="9685" max="9685" width="27.33203125" style="241" customWidth="1"/>
    <col min="9686" max="9686" width="9.109375" style="241"/>
    <col min="9687" max="9687" width="5.88671875" style="241" customWidth="1"/>
    <col min="9688" max="9931" width="9.109375" style="241"/>
    <col min="9932" max="9932" width="7.88671875" style="241" customWidth="1"/>
    <col min="9933" max="9933" width="41.33203125" style="241" customWidth="1"/>
    <col min="9934" max="9934" width="8.88671875" style="241" customWidth="1"/>
    <col min="9935" max="9935" width="8" style="241" bestFit="1" customWidth="1"/>
    <col min="9936" max="9937" width="11.6640625" style="241" customWidth="1"/>
    <col min="9938" max="9938" width="59.5546875" style="241" customWidth="1"/>
    <col min="9939" max="9939" width="18.109375" style="241" customWidth="1"/>
    <col min="9940" max="9940" width="9.109375" style="241"/>
    <col min="9941" max="9941" width="27.33203125" style="241" customWidth="1"/>
    <col min="9942" max="9942" width="9.109375" style="241"/>
    <col min="9943" max="9943" width="5.88671875" style="241" customWidth="1"/>
    <col min="9944" max="10187" width="9.109375" style="241"/>
    <col min="10188" max="10188" width="7.88671875" style="241" customWidth="1"/>
    <col min="10189" max="10189" width="41.33203125" style="241" customWidth="1"/>
    <col min="10190" max="10190" width="8.88671875" style="241" customWidth="1"/>
    <col min="10191" max="10191" width="8" style="241" bestFit="1" customWidth="1"/>
    <col min="10192" max="10193" width="11.6640625" style="241" customWidth="1"/>
    <col min="10194" max="10194" width="59.5546875" style="241" customWidth="1"/>
    <col min="10195" max="10195" width="18.109375" style="241" customWidth="1"/>
    <col min="10196" max="10196" width="9.109375" style="241"/>
    <col min="10197" max="10197" width="27.33203125" style="241" customWidth="1"/>
    <col min="10198" max="10198" width="9.109375" style="241"/>
    <col min="10199" max="10199" width="5.88671875" style="241" customWidth="1"/>
    <col min="10200" max="10443" width="9.109375" style="241"/>
    <col min="10444" max="10444" width="7.88671875" style="241" customWidth="1"/>
    <col min="10445" max="10445" width="41.33203125" style="241" customWidth="1"/>
    <col min="10446" max="10446" width="8.88671875" style="241" customWidth="1"/>
    <col min="10447" max="10447" width="8" style="241" bestFit="1" customWidth="1"/>
    <col min="10448" max="10449" width="11.6640625" style="241" customWidth="1"/>
    <col min="10450" max="10450" width="59.5546875" style="241" customWidth="1"/>
    <col min="10451" max="10451" width="18.109375" style="241" customWidth="1"/>
    <col min="10452" max="10452" width="9.109375" style="241"/>
    <col min="10453" max="10453" width="27.33203125" style="241" customWidth="1"/>
    <col min="10454" max="10454" width="9.109375" style="241"/>
    <col min="10455" max="10455" width="5.88671875" style="241" customWidth="1"/>
    <col min="10456" max="10699" width="9.109375" style="241"/>
    <col min="10700" max="10700" width="7.88671875" style="241" customWidth="1"/>
    <col min="10701" max="10701" width="41.33203125" style="241" customWidth="1"/>
    <col min="10702" max="10702" width="8.88671875" style="241" customWidth="1"/>
    <col min="10703" max="10703" width="8" style="241" bestFit="1" customWidth="1"/>
    <col min="10704" max="10705" width="11.6640625" style="241" customWidth="1"/>
    <col min="10706" max="10706" width="59.5546875" style="241" customWidth="1"/>
    <col min="10707" max="10707" width="18.109375" style="241" customWidth="1"/>
    <col min="10708" max="10708" width="9.109375" style="241"/>
    <col min="10709" max="10709" width="27.33203125" style="241" customWidth="1"/>
    <col min="10710" max="10710" width="9.109375" style="241"/>
    <col min="10711" max="10711" width="5.88671875" style="241" customWidth="1"/>
    <col min="10712" max="10955" width="9.109375" style="241"/>
    <col min="10956" max="10956" width="7.88671875" style="241" customWidth="1"/>
    <col min="10957" max="10957" width="41.33203125" style="241" customWidth="1"/>
    <col min="10958" max="10958" width="8.88671875" style="241" customWidth="1"/>
    <col min="10959" max="10959" width="8" style="241" bestFit="1" customWidth="1"/>
    <col min="10960" max="10961" width="11.6640625" style="241" customWidth="1"/>
    <col min="10962" max="10962" width="59.5546875" style="241" customWidth="1"/>
    <col min="10963" max="10963" width="18.109375" style="241" customWidth="1"/>
    <col min="10964" max="10964" width="9.109375" style="241"/>
    <col min="10965" max="10965" width="27.33203125" style="241" customWidth="1"/>
    <col min="10966" max="10966" width="9.109375" style="241"/>
    <col min="10967" max="10967" width="5.88671875" style="241" customWidth="1"/>
    <col min="10968" max="11211" width="9.109375" style="241"/>
    <col min="11212" max="11212" width="7.88671875" style="241" customWidth="1"/>
    <col min="11213" max="11213" width="41.33203125" style="241" customWidth="1"/>
    <col min="11214" max="11214" width="8.88671875" style="241" customWidth="1"/>
    <col min="11215" max="11215" width="8" style="241" bestFit="1" customWidth="1"/>
    <col min="11216" max="11217" width="11.6640625" style="241" customWidth="1"/>
    <col min="11218" max="11218" width="59.5546875" style="241" customWidth="1"/>
    <col min="11219" max="11219" width="18.109375" style="241" customWidth="1"/>
    <col min="11220" max="11220" width="9.109375" style="241"/>
    <col min="11221" max="11221" width="27.33203125" style="241" customWidth="1"/>
    <col min="11222" max="11222" width="9.109375" style="241"/>
    <col min="11223" max="11223" width="5.88671875" style="241" customWidth="1"/>
    <col min="11224" max="11467" width="9.109375" style="241"/>
    <col min="11468" max="11468" width="7.88671875" style="241" customWidth="1"/>
    <col min="11469" max="11469" width="41.33203125" style="241" customWidth="1"/>
    <col min="11470" max="11470" width="8.88671875" style="241" customWidth="1"/>
    <col min="11471" max="11471" width="8" style="241" bestFit="1" customWidth="1"/>
    <col min="11472" max="11473" width="11.6640625" style="241" customWidth="1"/>
    <col min="11474" max="11474" width="59.5546875" style="241" customWidth="1"/>
    <col min="11475" max="11475" width="18.109375" style="241" customWidth="1"/>
    <col min="11476" max="11476" width="9.109375" style="241"/>
    <col min="11477" max="11477" width="27.33203125" style="241" customWidth="1"/>
    <col min="11478" max="11478" width="9.109375" style="241"/>
    <col min="11479" max="11479" width="5.88671875" style="241" customWidth="1"/>
    <col min="11480" max="11723" width="9.109375" style="241"/>
    <col min="11724" max="11724" width="7.88671875" style="241" customWidth="1"/>
    <col min="11725" max="11725" width="41.33203125" style="241" customWidth="1"/>
    <col min="11726" max="11726" width="8.88671875" style="241" customWidth="1"/>
    <col min="11727" max="11727" width="8" style="241" bestFit="1" customWidth="1"/>
    <col min="11728" max="11729" width="11.6640625" style="241" customWidth="1"/>
    <col min="11730" max="11730" width="59.5546875" style="241" customWidth="1"/>
    <col min="11731" max="11731" width="18.109375" style="241" customWidth="1"/>
    <col min="11732" max="11732" width="9.109375" style="241"/>
    <col min="11733" max="11733" width="27.33203125" style="241" customWidth="1"/>
    <col min="11734" max="11734" width="9.109375" style="241"/>
    <col min="11735" max="11735" width="5.88671875" style="241" customWidth="1"/>
    <col min="11736" max="11979" width="9.109375" style="241"/>
    <col min="11980" max="11980" width="7.88671875" style="241" customWidth="1"/>
    <col min="11981" max="11981" width="41.33203125" style="241" customWidth="1"/>
    <col min="11982" max="11982" width="8.88671875" style="241" customWidth="1"/>
    <col min="11983" max="11983" width="8" style="241" bestFit="1" customWidth="1"/>
    <col min="11984" max="11985" width="11.6640625" style="241" customWidth="1"/>
    <col min="11986" max="11986" width="59.5546875" style="241" customWidth="1"/>
    <col min="11987" max="11987" width="18.109375" style="241" customWidth="1"/>
    <col min="11988" max="11988" width="9.109375" style="241"/>
    <col min="11989" max="11989" width="27.33203125" style="241" customWidth="1"/>
    <col min="11990" max="11990" width="9.109375" style="241"/>
    <col min="11991" max="11991" width="5.88671875" style="241" customWidth="1"/>
    <col min="11992" max="12235" width="9.109375" style="241"/>
    <col min="12236" max="12236" width="7.88671875" style="241" customWidth="1"/>
    <col min="12237" max="12237" width="41.33203125" style="241" customWidth="1"/>
    <col min="12238" max="12238" width="8.88671875" style="241" customWidth="1"/>
    <col min="12239" max="12239" width="8" style="241" bestFit="1" customWidth="1"/>
    <col min="12240" max="12241" width="11.6640625" style="241" customWidth="1"/>
    <col min="12242" max="12242" width="59.5546875" style="241" customWidth="1"/>
    <col min="12243" max="12243" width="18.109375" style="241" customWidth="1"/>
    <col min="12244" max="12244" width="9.109375" style="241"/>
    <col min="12245" max="12245" width="27.33203125" style="241" customWidth="1"/>
    <col min="12246" max="12246" width="9.109375" style="241"/>
    <col min="12247" max="12247" width="5.88671875" style="241" customWidth="1"/>
    <col min="12248" max="12491" width="9.109375" style="241"/>
    <col min="12492" max="12492" width="7.88671875" style="241" customWidth="1"/>
    <col min="12493" max="12493" width="41.33203125" style="241" customWidth="1"/>
    <col min="12494" max="12494" width="8.88671875" style="241" customWidth="1"/>
    <col min="12495" max="12495" width="8" style="241" bestFit="1" customWidth="1"/>
    <col min="12496" max="12497" width="11.6640625" style="241" customWidth="1"/>
    <col min="12498" max="12498" width="59.5546875" style="241" customWidth="1"/>
    <col min="12499" max="12499" width="18.109375" style="241" customWidth="1"/>
    <col min="12500" max="12500" width="9.109375" style="241"/>
    <col min="12501" max="12501" width="27.33203125" style="241" customWidth="1"/>
    <col min="12502" max="12502" width="9.109375" style="241"/>
    <col min="12503" max="12503" width="5.88671875" style="241" customWidth="1"/>
    <col min="12504" max="12747" width="9.109375" style="241"/>
    <col min="12748" max="12748" width="7.88671875" style="241" customWidth="1"/>
    <col min="12749" max="12749" width="41.33203125" style="241" customWidth="1"/>
    <col min="12750" max="12750" width="8.88671875" style="241" customWidth="1"/>
    <col min="12751" max="12751" width="8" style="241" bestFit="1" customWidth="1"/>
    <col min="12752" max="12753" width="11.6640625" style="241" customWidth="1"/>
    <col min="12754" max="12754" width="59.5546875" style="241" customWidth="1"/>
    <col min="12755" max="12755" width="18.109375" style="241" customWidth="1"/>
    <col min="12756" max="12756" width="9.109375" style="241"/>
    <col min="12757" max="12757" width="27.33203125" style="241" customWidth="1"/>
    <col min="12758" max="12758" width="9.109375" style="241"/>
    <col min="12759" max="12759" width="5.88671875" style="241" customWidth="1"/>
    <col min="12760" max="13003" width="9.109375" style="241"/>
    <col min="13004" max="13004" width="7.88671875" style="241" customWidth="1"/>
    <col min="13005" max="13005" width="41.33203125" style="241" customWidth="1"/>
    <col min="13006" max="13006" width="8.88671875" style="241" customWidth="1"/>
    <col min="13007" max="13007" width="8" style="241" bestFit="1" customWidth="1"/>
    <col min="13008" max="13009" width="11.6640625" style="241" customWidth="1"/>
    <col min="13010" max="13010" width="59.5546875" style="241" customWidth="1"/>
    <col min="13011" max="13011" width="18.109375" style="241" customWidth="1"/>
    <col min="13012" max="13012" width="9.109375" style="241"/>
    <col min="13013" max="13013" width="27.33203125" style="241" customWidth="1"/>
    <col min="13014" max="13014" width="9.109375" style="241"/>
    <col min="13015" max="13015" width="5.88671875" style="241" customWidth="1"/>
    <col min="13016" max="13259" width="9.109375" style="241"/>
    <col min="13260" max="13260" width="7.88671875" style="241" customWidth="1"/>
    <col min="13261" max="13261" width="41.33203125" style="241" customWidth="1"/>
    <col min="13262" max="13262" width="8.88671875" style="241" customWidth="1"/>
    <col min="13263" max="13263" width="8" style="241" bestFit="1" customWidth="1"/>
    <col min="13264" max="13265" width="11.6640625" style="241" customWidth="1"/>
    <col min="13266" max="13266" width="59.5546875" style="241" customWidth="1"/>
    <col min="13267" max="13267" width="18.109375" style="241" customWidth="1"/>
    <col min="13268" max="13268" width="9.109375" style="241"/>
    <col min="13269" max="13269" width="27.33203125" style="241" customWidth="1"/>
    <col min="13270" max="13270" width="9.109375" style="241"/>
    <col min="13271" max="13271" width="5.88671875" style="241" customWidth="1"/>
    <col min="13272" max="13515" width="9.109375" style="241"/>
    <col min="13516" max="13516" width="7.88671875" style="241" customWidth="1"/>
    <col min="13517" max="13517" width="41.33203125" style="241" customWidth="1"/>
    <col min="13518" max="13518" width="8.88671875" style="241" customWidth="1"/>
    <col min="13519" max="13519" width="8" style="241" bestFit="1" customWidth="1"/>
    <col min="13520" max="13521" width="11.6640625" style="241" customWidth="1"/>
    <col min="13522" max="13522" width="59.5546875" style="241" customWidth="1"/>
    <col min="13523" max="13523" width="18.109375" style="241" customWidth="1"/>
    <col min="13524" max="13524" width="9.109375" style="241"/>
    <col min="13525" max="13525" width="27.33203125" style="241" customWidth="1"/>
    <col min="13526" max="13526" width="9.109375" style="241"/>
    <col min="13527" max="13527" width="5.88671875" style="241" customWidth="1"/>
    <col min="13528" max="13771" width="9.109375" style="241"/>
    <col min="13772" max="13772" width="7.88671875" style="241" customWidth="1"/>
    <col min="13773" max="13773" width="41.33203125" style="241" customWidth="1"/>
    <col min="13774" max="13774" width="8.88671875" style="241" customWidth="1"/>
    <col min="13775" max="13775" width="8" style="241" bestFit="1" customWidth="1"/>
    <col min="13776" max="13777" width="11.6640625" style="241" customWidth="1"/>
    <col min="13778" max="13778" width="59.5546875" style="241" customWidth="1"/>
    <col min="13779" max="13779" width="18.109375" style="241" customWidth="1"/>
    <col min="13780" max="13780" width="9.109375" style="241"/>
    <col min="13781" max="13781" width="27.33203125" style="241" customWidth="1"/>
    <col min="13782" max="13782" width="9.109375" style="241"/>
    <col min="13783" max="13783" width="5.88671875" style="241" customWidth="1"/>
    <col min="13784" max="14027" width="9.109375" style="241"/>
    <col min="14028" max="14028" width="7.88671875" style="241" customWidth="1"/>
    <col min="14029" max="14029" width="41.33203125" style="241" customWidth="1"/>
    <col min="14030" max="14030" width="8.88671875" style="241" customWidth="1"/>
    <col min="14031" max="14031" width="8" style="241" bestFit="1" customWidth="1"/>
    <col min="14032" max="14033" width="11.6640625" style="241" customWidth="1"/>
    <col min="14034" max="14034" width="59.5546875" style="241" customWidth="1"/>
    <col min="14035" max="14035" width="18.109375" style="241" customWidth="1"/>
    <col min="14036" max="14036" width="9.109375" style="241"/>
    <col min="14037" max="14037" width="27.33203125" style="241" customWidth="1"/>
    <col min="14038" max="14038" width="9.109375" style="241"/>
    <col min="14039" max="14039" width="5.88671875" style="241" customWidth="1"/>
    <col min="14040" max="14283" width="9.109375" style="241"/>
    <col min="14284" max="14284" width="7.88671875" style="241" customWidth="1"/>
    <col min="14285" max="14285" width="41.33203125" style="241" customWidth="1"/>
    <col min="14286" max="14286" width="8.88671875" style="241" customWidth="1"/>
    <col min="14287" max="14287" width="8" style="241" bestFit="1" customWidth="1"/>
    <col min="14288" max="14289" width="11.6640625" style="241" customWidth="1"/>
    <col min="14290" max="14290" width="59.5546875" style="241" customWidth="1"/>
    <col min="14291" max="14291" width="18.109375" style="241" customWidth="1"/>
    <col min="14292" max="14292" width="9.109375" style="241"/>
    <col min="14293" max="14293" width="27.33203125" style="241" customWidth="1"/>
    <col min="14294" max="14294" width="9.109375" style="241"/>
    <col min="14295" max="14295" width="5.88671875" style="241" customWidth="1"/>
    <col min="14296" max="14539" width="9.109375" style="241"/>
    <col min="14540" max="14540" width="7.88671875" style="241" customWidth="1"/>
    <col min="14541" max="14541" width="41.33203125" style="241" customWidth="1"/>
    <col min="14542" max="14542" width="8.88671875" style="241" customWidth="1"/>
    <col min="14543" max="14543" width="8" style="241" bestFit="1" customWidth="1"/>
    <col min="14544" max="14545" width="11.6640625" style="241" customWidth="1"/>
    <col min="14546" max="14546" width="59.5546875" style="241" customWidth="1"/>
    <col min="14547" max="14547" width="18.109375" style="241" customWidth="1"/>
    <col min="14548" max="14548" width="9.109375" style="241"/>
    <col min="14549" max="14549" width="27.33203125" style="241" customWidth="1"/>
    <col min="14550" max="14550" width="9.109375" style="241"/>
    <col min="14551" max="14551" width="5.88671875" style="241" customWidth="1"/>
    <col min="14552" max="14795" width="9.109375" style="241"/>
    <col min="14796" max="14796" width="7.88671875" style="241" customWidth="1"/>
    <col min="14797" max="14797" width="41.33203125" style="241" customWidth="1"/>
    <col min="14798" max="14798" width="8.88671875" style="241" customWidth="1"/>
    <col min="14799" max="14799" width="8" style="241" bestFit="1" customWidth="1"/>
    <col min="14800" max="14801" width="11.6640625" style="241" customWidth="1"/>
    <col min="14802" max="14802" width="59.5546875" style="241" customWidth="1"/>
    <col min="14803" max="14803" width="18.109375" style="241" customWidth="1"/>
    <col min="14804" max="14804" width="9.109375" style="241"/>
    <col min="14805" max="14805" width="27.33203125" style="241" customWidth="1"/>
    <col min="14806" max="14806" width="9.109375" style="241"/>
    <col min="14807" max="14807" width="5.88671875" style="241" customWidth="1"/>
    <col min="14808" max="15051" width="9.109375" style="241"/>
    <col min="15052" max="15052" width="7.88671875" style="241" customWidth="1"/>
    <col min="15053" max="15053" width="41.33203125" style="241" customWidth="1"/>
    <col min="15054" max="15054" width="8.88671875" style="241" customWidth="1"/>
    <col min="15055" max="15055" width="8" style="241" bestFit="1" customWidth="1"/>
    <col min="15056" max="15057" width="11.6640625" style="241" customWidth="1"/>
    <col min="15058" max="15058" width="59.5546875" style="241" customWidth="1"/>
    <col min="15059" max="15059" width="18.109375" style="241" customWidth="1"/>
    <col min="15060" max="15060" width="9.109375" style="241"/>
    <col min="15061" max="15061" width="27.33203125" style="241" customWidth="1"/>
    <col min="15062" max="15062" width="9.109375" style="241"/>
    <col min="15063" max="15063" width="5.88671875" style="241" customWidth="1"/>
    <col min="15064" max="15307" width="9.109375" style="241"/>
    <col min="15308" max="15308" width="7.88671875" style="241" customWidth="1"/>
    <col min="15309" max="15309" width="41.33203125" style="241" customWidth="1"/>
    <col min="15310" max="15310" width="8.88671875" style="241" customWidth="1"/>
    <col min="15311" max="15311" width="8" style="241" bestFit="1" customWidth="1"/>
    <col min="15312" max="15313" width="11.6640625" style="241" customWidth="1"/>
    <col min="15314" max="15314" width="59.5546875" style="241" customWidth="1"/>
    <col min="15315" max="15315" width="18.109375" style="241" customWidth="1"/>
    <col min="15316" max="15316" width="9.109375" style="241"/>
    <col min="15317" max="15317" width="27.33203125" style="241" customWidth="1"/>
    <col min="15318" max="15318" width="9.109375" style="241"/>
    <col min="15319" max="15319" width="5.88671875" style="241" customWidth="1"/>
    <col min="15320" max="15563" width="9.109375" style="241"/>
    <col min="15564" max="15564" width="7.88671875" style="241" customWidth="1"/>
    <col min="15565" max="15565" width="41.33203125" style="241" customWidth="1"/>
    <col min="15566" max="15566" width="8.88671875" style="241" customWidth="1"/>
    <col min="15567" max="15567" width="8" style="241" bestFit="1" customWidth="1"/>
    <col min="15568" max="15569" width="11.6640625" style="241" customWidth="1"/>
    <col min="15570" max="15570" width="59.5546875" style="241" customWidth="1"/>
    <col min="15571" max="15571" width="18.109375" style="241" customWidth="1"/>
    <col min="15572" max="15572" width="9.109375" style="241"/>
    <col min="15573" max="15573" width="27.33203125" style="241" customWidth="1"/>
    <col min="15574" max="15574" width="9.109375" style="241"/>
    <col min="15575" max="15575" width="5.88671875" style="241" customWidth="1"/>
    <col min="15576" max="15819" width="9.109375" style="241"/>
    <col min="15820" max="15820" width="7.88671875" style="241" customWidth="1"/>
    <col min="15821" max="15821" width="41.33203125" style="241" customWidth="1"/>
    <col min="15822" max="15822" width="8.88671875" style="241" customWidth="1"/>
    <col min="15823" max="15823" width="8" style="241" bestFit="1" customWidth="1"/>
    <col min="15824" max="15825" width="11.6640625" style="241" customWidth="1"/>
    <col min="15826" max="15826" width="59.5546875" style="241" customWidth="1"/>
    <col min="15827" max="15827" width="18.109375" style="241" customWidth="1"/>
    <col min="15828" max="15828" width="9.109375" style="241"/>
    <col min="15829" max="15829" width="27.33203125" style="241" customWidth="1"/>
    <col min="15830" max="15830" width="9.109375" style="241"/>
    <col min="15831" max="15831" width="5.88671875" style="241" customWidth="1"/>
    <col min="15832" max="16075" width="9.109375" style="241"/>
    <col min="16076" max="16076" width="7.88671875" style="241" customWidth="1"/>
    <col min="16077" max="16077" width="41.33203125" style="241" customWidth="1"/>
    <col min="16078" max="16078" width="8.88671875" style="241" customWidth="1"/>
    <col min="16079" max="16079" width="8" style="241" bestFit="1" customWidth="1"/>
    <col min="16080" max="16081" width="11.6640625" style="241" customWidth="1"/>
    <col min="16082" max="16082" width="59.5546875" style="241" customWidth="1"/>
    <col min="16083" max="16083" width="18.109375" style="241" customWidth="1"/>
    <col min="16084" max="16084" width="9.109375" style="241"/>
    <col min="16085" max="16085" width="27.33203125" style="241" customWidth="1"/>
    <col min="16086" max="16086" width="9.109375" style="241"/>
    <col min="16087" max="16087" width="5.88671875" style="241" customWidth="1"/>
    <col min="16088" max="16384" width="9.109375" style="241"/>
  </cols>
  <sheetData>
    <row r="1" spans="1:6" ht="18" customHeight="1">
      <c r="A1" s="566"/>
      <c r="B1" s="567"/>
      <c r="C1" s="572" t="s">
        <v>233</v>
      </c>
      <c r="D1" s="573"/>
      <c r="E1" s="574"/>
      <c r="F1" s="513" t="s">
        <v>218</v>
      </c>
    </row>
    <row r="2" spans="1:6" ht="18" customHeight="1">
      <c r="A2" s="568"/>
      <c r="B2" s="569"/>
      <c r="C2" s="575"/>
      <c r="D2" s="576"/>
      <c r="E2" s="577"/>
      <c r="F2" s="514" t="s">
        <v>10</v>
      </c>
    </row>
    <row r="3" spans="1:6" ht="18" customHeight="1">
      <c r="A3" s="570"/>
      <c r="B3" s="571"/>
      <c r="C3" s="578"/>
      <c r="D3" s="579"/>
      <c r="E3" s="580"/>
      <c r="F3" s="2" t="s">
        <v>217</v>
      </c>
    </row>
    <row r="4" spans="1:6" ht="14.4">
      <c r="A4" s="6"/>
      <c r="B4" s="242"/>
      <c r="C4" s="243"/>
      <c r="D4" s="36"/>
      <c r="E4" s="36"/>
      <c r="F4" s="36"/>
    </row>
    <row r="5" spans="1:6" ht="21" customHeight="1">
      <c r="A5" s="616"/>
      <c r="B5" s="616"/>
      <c r="C5" s="616"/>
      <c r="D5" s="616"/>
      <c r="E5" s="616"/>
      <c r="F5" s="616"/>
    </row>
    <row r="6" spans="1:6" ht="21" customHeight="1">
      <c r="A6" s="244"/>
      <c r="B6" s="245"/>
      <c r="C6" s="244"/>
      <c r="D6" s="246"/>
      <c r="E6" s="246"/>
      <c r="F6" s="246"/>
    </row>
    <row r="7" spans="1:6" ht="21" customHeight="1">
      <c r="A7" s="244"/>
      <c r="B7" s="245"/>
      <c r="C7" s="244"/>
      <c r="D7" s="246"/>
      <c r="E7" s="246"/>
      <c r="F7" s="246"/>
    </row>
    <row r="8" spans="1:6" ht="21" customHeight="1">
      <c r="A8" s="244"/>
      <c r="B8" s="245"/>
      <c r="C8" s="244"/>
      <c r="D8" s="246"/>
      <c r="E8" s="246"/>
      <c r="F8" s="246"/>
    </row>
    <row r="9" spans="1:6" ht="21" customHeight="1">
      <c r="A9" s="244"/>
      <c r="B9" s="244"/>
      <c r="C9" s="244"/>
      <c r="D9" s="246"/>
      <c r="E9" s="246"/>
      <c r="F9" s="246"/>
    </row>
    <row r="10" spans="1:6" ht="21" customHeight="1">
      <c r="A10" s="616"/>
      <c r="B10" s="616"/>
      <c r="C10" s="616"/>
      <c r="D10" s="616"/>
      <c r="E10" s="616"/>
      <c r="F10" s="616"/>
    </row>
    <row r="11" spans="1:6" ht="15">
      <c r="A11" s="244"/>
      <c r="B11" s="617"/>
      <c r="C11" s="616"/>
      <c r="D11" s="616"/>
      <c r="E11" s="616"/>
      <c r="F11" s="616"/>
    </row>
    <row r="12" spans="1:6" ht="21" customHeight="1">
      <c r="A12" s="616"/>
      <c r="B12" s="616"/>
      <c r="C12" s="616"/>
      <c r="D12" s="616"/>
      <c r="E12" s="616"/>
      <c r="F12" s="616"/>
    </row>
    <row r="13" spans="1:6" ht="21" customHeight="1">
      <c r="A13" s="618"/>
      <c r="B13" s="618"/>
      <c r="C13" s="247"/>
      <c r="D13" s="246"/>
      <c r="E13" s="246"/>
      <c r="F13" s="246"/>
    </row>
    <row r="14" spans="1:6" ht="21" customHeight="1">
      <c r="A14" s="244"/>
      <c r="B14" s="245"/>
      <c r="C14" s="244"/>
      <c r="D14" s="246"/>
      <c r="E14" s="246"/>
      <c r="F14" s="246"/>
    </row>
    <row r="15" spans="1:6" ht="21" customHeight="1">
      <c r="A15" s="244"/>
      <c r="B15" s="245"/>
      <c r="C15" s="244"/>
      <c r="D15" s="246"/>
      <c r="E15" s="246"/>
      <c r="F15" s="246"/>
    </row>
    <row r="16" spans="1:6" ht="21" customHeight="1">
      <c r="A16" s="244"/>
      <c r="B16" s="244"/>
      <c r="C16" s="244"/>
      <c r="D16" s="246"/>
      <c r="E16" s="246"/>
      <c r="F16" s="246"/>
    </row>
    <row r="17" spans="1:9" ht="21" customHeight="1">
      <c r="A17" s="618"/>
      <c r="B17" s="618"/>
      <c r="C17" s="244"/>
      <c r="D17" s="246"/>
      <c r="E17" s="246"/>
      <c r="F17" s="246"/>
    </row>
    <row r="18" spans="1:9" ht="21" customHeight="1">
      <c r="A18" s="244"/>
      <c r="B18" s="245"/>
      <c r="C18" s="244"/>
      <c r="D18" s="246"/>
      <c r="E18" s="246"/>
      <c r="F18" s="246"/>
    </row>
    <row r="19" spans="1:9" ht="15.6">
      <c r="A19" s="244"/>
      <c r="B19" s="245"/>
      <c r="C19" s="244"/>
      <c r="D19" s="246"/>
      <c r="E19" s="246"/>
      <c r="F19" s="246"/>
    </row>
    <row r="20" spans="1:9" ht="15.6">
      <c r="A20" s="244"/>
      <c r="B20" s="245"/>
      <c r="C20" s="244"/>
      <c r="D20" s="246"/>
      <c r="E20" s="246"/>
      <c r="F20" s="246"/>
    </row>
    <row r="21" spans="1:9" ht="21" customHeight="1">
      <c r="A21" s="244"/>
      <c r="B21" s="245"/>
      <c r="C21" s="244"/>
      <c r="D21" s="246"/>
      <c r="E21" s="246"/>
      <c r="F21" s="246"/>
    </row>
    <row r="22" spans="1:9" ht="15">
      <c r="A22" s="249"/>
      <c r="B22" s="244"/>
      <c r="C22" s="249"/>
      <c r="D22" s="250"/>
      <c r="E22" s="250"/>
      <c r="F22" s="250"/>
    </row>
    <row r="23" spans="1:9" ht="21" customHeight="1">
      <c r="A23" s="249"/>
      <c r="B23" s="244"/>
      <c r="C23" s="249"/>
      <c r="D23" s="250"/>
      <c r="E23" s="250"/>
      <c r="F23" s="250"/>
    </row>
    <row r="24" spans="1:9" ht="33.75" customHeight="1">
      <c r="A24" s="619" t="s">
        <v>122</v>
      </c>
      <c r="B24" s="619"/>
      <c r="C24" s="619"/>
      <c r="D24" s="619"/>
      <c r="E24" s="619"/>
      <c r="F24" s="619"/>
    </row>
    <row r="25" spans="1:9" ht="14.4">
      <c r="A25" s="251"/>
      <c r="B25" s="251"/>
      <c r="C25" s="251"/>
      <c r="D25" s="250"/>
      <c r="E25" s="250"/>
      <c r="F25" s="250"/>
    </row>
    <row r="26" spans="1:9" ht="14.4">
      <c r="A26" s="251"/>
      <c r="B26" s="251"/>
      <c r="C26" s="251"/>
      <c r="D26" s="250"/>
      <c r="E26" s="250"/>
      <c r="F26" s="250"/>
    </row>
    <row r="27" spans="1:9" ht="14.4">
      <c r="A27" s="251"/>
      <c r="B27" s="251"/>
      <c r="C27" s="251"/>
      <c r="D27" s="250"/>
      <c r="E27" s="250"/>
      <c r="F27" s="250"/>
    </row>
    <row r="28" spans="1:9" ht="14.4">
      <c r="A28" s="251"/>
      <c r="B28" s="251"/>
      <c r="C28" s="251"/>
      <c r="D28" s="250"/>
      <c r="E28" s="250"/>
      <c r="F28" s="250"/>
    </row>
    <row r="29" spans="1:9" ht="14.4">
      <c r="A29" s="251"/>
      <c r="B29" s="251"/>
      <c r="C29" s="251"/>
      <c r="D29" s="250"/>
      <c r="E29" s="250"/>
      <c r="F29" s="250"/>
    </row>
    <row r="30" spans="1:9" ht="15.6">
      <c r="A30" s="252"/>
      <c r="B30" s="252"/>
      <c r="C30" s="253"/>
      <c r="D30" s="246"/>
      <c r="E30" s="246"/>
      <c r="F30" s="246"/>
    </row>
    <row r="31" spans="1:9" s="255" customFormat="1" ht="18" customHeight="1">
      <c r="A31" s="616"/>
      <c r="B31" s="616"/>
      <c r="C31" s="244"/>
      <c r="D31" s="254"/>
      <c r="E31" s="254"/>
      <c r="F31" s="254"/>
      <c r="G31" s="493"/>
      <c r="H31" s="248"/>
      <c r="I31" s="248"/>
    </row>
    <row r="32" spans="1:9" ht="15.6">
      <c r="A32" s="252"/>
      <c r="B32" s="252"/>
      <c r="C32" s="253"/>
      <c r="D32" s="246"/>
      <c r="E32" s="246"/>
      <c r="F32" s="246"/>
    </row>
    <row r="33" spans="1:9" ht="15.6">
      <c r="A33" s="252"/>
      <c r="B33" s="252"/>
      <c r="C33" s="253"/>
      <c r="D33" s="246"/>
      <c r="E33" s="246"/>
      <c r="F33" s="246"/>
    </row>
    <row r="34" spans="1:9" ht="15.6">
      <c r="A34" s="252"/>
      <c r="B34" s="252"/>
      <c r="C34" s="253"/>
      <c r="D34" s="246"/>
      <c r="E34" s="246"/>
      <c r="F34" s="246"/>
    </row>
    <row r="35" spans="1:9" ht="15.6">
      <c r="A35" s="252"/>
      <c r="B35" s="252"/>
      <c r="C35" s="253"/>
      <c r="D35" s="246"/>
      <c r="E35" s="246"/>
      <c r="F35" s="246"/>
    </row>
    <row r="36" spans="1:9" ht="15.6">
      <c r="A36" s="252"/>
      <c r="B36" s="252"/>
      <c r="C36" s="253"/>
      <c r="D36" s="246"/>
      <c r="E36" s="246"/>
      <c r="F36" s="246"/>
    </row>
    <row r="37" spans="1:9" s="255" customFormat="1" ht="15">
      <c r="A37" s="616"/>
      <c r="B37" s="616"/>
      <c r="C37" s="244"/>
      <c r="D37" s="254"/>
      <c r="E37" s="254"/>
      <c r="F37" s="254"/>
      <c r="G37" s="493"/>
      <c r="H37" s="248"/>
      <c r="I37" s="248"/>
    </row>
    <row r="38" spans="1:9" ht="15.6">
      <c r="A38" s="252"/>
      <c r="B38" s="252"/>
      <c r="C38" s="253"/>
      <c r="D38" s="246"/>
      <c r="E38" s="246"/>
      <c r="F38" s="246"/>
    </row>
    <row r="39" spans="1:9" ht="15.6">
      <c r="A39" s="253"/>
      <c r="B39" s="253"/>
      <c r="C39" s="253"/>
      <c r="D39" s="246"/>
      <c r="E39" s="246"/>
      <c r="F39" s="246"/>
    </row>
    <row r="40" spans="1:9" ht="15.6">
      <c r="A40" s="253"/>
      <c r="B40" s="253"/>
      <c r="C40" s="253"/>
      <c r="D40" s="246"/>
      <c r="E40" s="246"/>
      <c r="F40" s="246"/>
    </row>
    <row r="41" spans="1:9" ht="15.6">
      <c r="A41" s="253"/>
      <c r="B41" s="253"/>
      <c r="C41" s="253"/>
      <c r="D41" s="620"/>
      <c r="E41" s="620"/>
      <c r="F41" s="620"/>
    </row>
    <row r="42" spans="1:9" ht="15.6">
      <c r="A42" s="253"/>
      <c r="B42" s="253"/>
      <c r="C42" s="253"/>
      <c r="D42" s="620"/>
      <c r="E42" s="620"/>
      <c r="F42" s="620"/>
    </row>
    <row r="43" spans="1:9" ht="14.4">
      <c r="A43" s="256"/>
      <c r="B43" s="256"/>
      <c r="C43" s="256"/>
      <c r="D43" s="257"/>
      <c r="E43" s="257"/>
      <c r="F43" s="257"/>
    </row>
    <row r="44" spans="1:9" ht="14.4">
      <c r="A44" s="256"/>
      <c r="B44" s="256"/>
      <c r="C44" s="256"/>
      <c r="D44" s="257"/>
      <c r="E44" s="257"/>
      <c r="F44" s="257"/>
    </row>
    <row r="45" spans="1:9" ht="14.4">
      <c r="A45" s="256"/>
      <c r="B45" s="256"/>
      <c r="C45" s="256"/>
      <c r="D45" s="257"/>
      <c r="E45" s="257"/>
      <c r="F45" s="257"/>
    </row>
    <row r="46" spans="1:9" ht="14.4">
      <c r="A46" s="256"/>
      <c r="B46" s="256"/>
      <c r="C46" s="256"/>
      <c r="D46" s="257"/>
      <c r="E46" s="257"/>
      <c r="F46" s="257"/>
    </row>
    <row r="47" spans="1:9" ht="14.4">
      <c r="A47" s="256"/>
      <c r="B47" s="256"/>
      <c r="C47" s="256"/>
      <c r="D47" s="257"/>
      <c r="E47" s="257"/>
      <c r="F47" s="257"/>
    </row>
    <row r="48" spans="1:9" ht="14.4">
      <c r="A48"/>
      <c r="B48"/>
      <c r="C48"/>
      <c r="D48" s="22"/>
      <c r="E48" s="22"/>
      <c r="F48" s="22"/>
    </row>
    <row r="49" spans="1:9" ht="14.4">
      <c r="A49"/>
      <c r="B49"/>
      <c r="C49"/>
      <c r="D49" s="22"/>
      <c r="E49" s="22"/>
      <c r="F49" s="22"/>
    </row>
    <row r="50" spans="1:9" ht="14.4">
      <c r="A50"/>
      <c r="B50"/>
      <c r="C50"/>
      <c r="D50" s="22"/>
      <c r="E50" s="22"/>
      <c r="F50" s="22"/>
    </row>
    <row r="51" spans="1:9" ht="14.4">
      <c r="A51"/>
      <c r="B51"/>
      <c r="C51"/>
      <c r="D51" s="22"/>
      <c r="E51" s="22"/>
      <c r="F51" s="22"/>
    </row>
    <row r="52" spans="1:9" ht="14.4">
      <c r="A52"/>
      <c r="B52"/>
      <c r="C52"/>
      <c r="D52" s="22"/>
      <c r="E52" s="22"/>
      <c r="F52" s="22"/>
    </row>
    <row r="53" spans="1:9" ht="14.4">
      <c r="A53" s="603"/>
      <c r="B53" s="603"/>
      <c r="C53" s="603"/>
      <c r="D53" s="603"/>
      <c r="E53" s="603"/>
      <c r="F53" s="603"/>
    </row>
    <row r="54" spans="1:9" ht="18" customHeight="1">
      <c r="A54" s="566"/>
      <c r="B54" s="567"/>
      <c r="C54" s="572" t="s">
        <v>233</v>
      </c>
      <c r="D54" s="573"/>
      <c r="E54" s="574"/>
      <c r="F54" s="513" t="s">
        <v>218</v>
      </c>
    </row>
    <row r="55" spans="1:9" ht="18" customHeight="1">
      <c r="A55" s="568"/>
      <c r="B55" s="569"/>
      <c r="C55" s="575"/>
      <c r="D55" s="576"/>
      <c r="E55" s="577"/>
      <c r="F55" s="514" t="s">
        <v>10</v>
      </c>
    </row>
    <row r="56" spans="1:9" ht="18" customHeight="1">
      <c r="A56" s="570"/>
      <c r="B56" s="571"/>
      <c r="C56" s="578"/>
      <c r="D56" s="579"/>
      <c r="E56" s="580"/>
      <c r="F56" s="2" t="s">
        <v>217</v>
      </c>
    </row>
    <row r="57" spans="1:9" ht="14.4">
      <c r="A57" s="6"/>
      <c r="B57" s="242"/>
      <c r="C57" s="243"/>
      <c r="D57" s="36"/>
      <c r="E57" s="36"/>
      <c r="F57" s="36"/>
    </row>
    <row r="58" spans="1:9" s="258" customFormat="1" ht="18" customHeight="1">
      <c r="A58" s="20" t="s">
        <v>22</v>
      </c>
      <c r="B58" s="19" t="s">
        <v>0</v>
      </c>
      <c r="C58" s="20" t="s">
        <v>26</v>
      </c>
      <c r="D58" s="21" t="s">
        <v>23</v>
      </c>
      <c r="E58" s="236" t="s">
        <v>24</v>
      </c>
      <c r="F58" s="21" t="s">
        <v>25</v>
      </c>
      <c r="G58" s="494"/>
      <c r="H58" s="248"/>
      <c r="I58" s="248"/>
    </row>
    <row r="59" spans="1:9" s="263" customFormat="1" ht="16.5" customHeight="1">
      <c r="A59" s="259"/>
      <c r="B59" s="260"/>
      <c r="C59" s="261"/>
      <c r="D59" s="262"/>
      <c r="E59" s="262"/>
      <c r="F59" s="262"/>
      <c r="G59" s="495"/>
      <c r="H59" s="248"/>
      <c r="I59" s="248"/>
    </row>
    <row r="60" spans="1:9" s="270" customFormat="1" ht="18" customHeight="1">
      <c r="A60" s="266" t="s">
        <v>12</v>
      </c>
      <c r="B60" s="267" t="s">
        <v>67</v>
      </c>
      <c r="C60" s="268"/>
      <c r="D60" s="269"/>
      <c r="E60" s="269"/>
      <c r="F60" s="269"/>
      <c r="G60" s="496"/>
      <c r="H60" s="248"/>
      <c r="I60" s="248"/>
    </row>
    <row r="61" spans="1:9" s="264" customFormat="1" ht="14.4">
      <c r="A61" s="271"/>
      <c r="B61" s="265"/>
      <c r="C61" s="272"/>
      <c r="D61" s="273"/>
      <c r="E61" s="273"/>
      <c r="F61" s="273"/>
      <c r="G61" s="491"/>
      <c r="H61" s="248"/>
      <c r="I61" s="248"/>
    </row>
    <row r="62" spans="1:9" s="264" customFormat="1" ht="16.5" customHeight="1">
      <c r="A62" s="468" t="s">
        <v>37</v>
      </c>
      <c r="B62" s="265" t="s">
        <v>131</v>
      </c>
      <c r="C62" s="272"/>
      <c r="D62" s="273"/>
      <c r="E62" s="273"/>
      <c r="F62" s="273"/>
      <c r="G62" s="491"/>
      <c r="H62" s="248"/>
      <c r="I62" s="248"/>
    </row>
    <row r="63" spans="1:9" s="264" customFormat="1" ht="96.6">
      <c r="A63" s="468"/>
      <c r="B63" s="265" t="s">
        <v>132</v>
      </c>
      <c r="C63" s="100" t="s">
        <v>69</v>
      </c>
      <c r="D63" s="203">
        <v>1</v>
      </c>
      <c r="E63" s="87"/>
      <c r="F63" s="204">
        <f t="shared" ref="F63" si="0">D63*E63</f>
        <v>0</v>
      </c>
      <c r="G63" s="491"/>
      <c r="H63" s="248"/>
      <c r="I63" s="248"/>
    </row>
    <row r="64" spans="1:9" s="264" customFormat="1" ht="14.4">
      <c r="A64" s="468"/>
      <c r="B64" s="265"/>
      <c r="C64" s="272"/>
      <c r="D64" s="273"/>
      <c r="E64" s="273"/>
      <c r="F64" s="273"/>
      <c r="G64" s="491"/>
      <c r="H64" s="248"/>
      <c r="I64" s="248"/>
    </row>
    <row r="65" spans="1:9" s="264" customFormat="1" ht="14.4">
      <c r="A65" s="468" t="s">
        <v>38</v>
      </c>
      <c r="B65" s="265" t="s">
        <v>133</v>
      </c>
      <c r="C65" s="272"/>
      <c r="D65" s="273"/>
      <c r="E65" s="273"/>
      <c r="F65" s="273"/>
      <c r="G65" s="491"/>
      <c r="H65" s="248"/>
      <c r="I65" s="248"/>
    </row>
    <row r="66" spans="1:9" s="264" customFormat="1" ht="96.6">
      <c r="A66" s="468"/>
      <c r="B66" s="265" t="s">
        <v>132</v>
      </c>
      <c r="C66" s="100" t="s">
        <v>69</v>
      </c>
      <c r="D66" s="203">
        <v>1</v>
      </c>
      <c r="E66" s="87"/>
      <c r="F66" s="204">
        <f t="shared" ref="F66" si="1">D66*E66</f>
        <v>0</v>
      </c>
      <c r="G66" s="491"/>
      <c r="H66" s="248"/>
      <c r="I66" s="248"/>
    </row>
    <row r="67" spans="1:9" s="264" customFormat="1" ht="14.4">
      <c r="A67" s="468"/>
      <c r="B67" s="265"/>
      <c r="C67" s="100"/>
      <c r="D67" s="203"/>
      <c r="E67" s="87"/>
      <c r="F67" s="204"/>
      <c r="G67" s="491"/>
      <c r="H67" s="248"/>
      <c r="I67" s="248"/>
    </row>
    <row r="68" spans="1:9" s="264" customFormat="1" ht="132.75" customHeight="1">
      <c r="A68" s="468" t="s">
        <v>39</v>
      </c>
      <c r="B68" s="265" t="s">
        <v>134</v>
      </c>
      <c r="C68" s="100"/>
      <c r="D68" s="203"/>
      <c r="E68" s="87"/>
      <c r="F68" s="204"/>
      <c r="G68" s="491"/>
      <c r="H68" s="248"/>
      <c r="I68" s="248"/>
    </row>
    <row r="69" spans="1:9" s="264" customFormat="1" ht="14.4">
      <c r="A69" s="468"/>
      <c r="B69" s="116" t="s">
        <v>70</v>
      </c>
      <c r="C69" s="100" t="s">
        <v>1</v>
      </c>
      <c r="D69" s="207">
        <v>210</v>
      </c>
      <c r="E69" s="207"/>
      <c r="F69" s="204">
        <f t="shared" ref="F69:F70" si="2">D69*E69</f>
        <v>0</v>
      </c>
      <c r="G69" s="491"/>
      <c r="H69" s="248"/>
      <c r="I69" s="248"/>
    </row>
    <row r="70" spans="1:9" s="264" customFormat="1" ht="14.4">
      <c r="A70" s="468"/>
      <c r="B70" s="116" t="s">
        <v>29</v>
      </c>
      <c r="C70" s="100" t="s">
        <v>1</v>
      </c>
      <c r="D70" s="207">
        <v>20</v>
      </c>
      <c r="E70" s="207"/>
      <c r="F70" s="204">
        <f t="shared" si="2"/>
        <v>0</v>
      </c>
      <c r="G70" s="491"/>
      <c r="H70" s="248"/>
      <c r="I70" s="248"/>
    </row>
    <row r="71" spans="1:9" s="264" customFormat="1" ht="14.4">
      <c r="A71" s="468"/>
      <c r="B71" s="265"/>
      <c r="C71" s="100"/>
      <c r="D71" s="203"/>
      <c r="E71" s="87"/>
      <c r="F71" s="204"/>
      <c r="G71" s="491"/>
      <c r="H71" s="248"/>
      <c r="I71" s="248"/>
    </row>
    <row r="72" spans="1:9" s="264" customFormat="1" ht="184.5" customHeight="1">
      <c r="A72" s="468" t="s">
        <v>40</v>
      </c>
      <c r="B72" s="11" t="s">
        <v>135</v>
      </c>
      <c r="C72" s="115"/>
      <c r="D72" s="86"/>
      <c r="E72" s="86"/>
      <c r="F72" s="86"/>
      <c r="G72" s="491"/>
      <c r="H72" s="248"/>
      <c r="I72" s="248"/>
    </row>
    <row r="73" spans="1:9" s="264" customFormat="1" ht="16.8">
      <c r="A73" s="468"/>
      <c r="B73" s="116" t="s">
        <v>70</v>
      </c>
      <c r="C73" s="115" t="s">
        <v>28</v>
      </c>
      <c r="D73" s="207">
        <v>12</v>
      </c>
      <c r="E73" s="207"/>
      <c r="F73" s="204">
        <f t="shared" ref="F73:F74" si="3">D73*E73</f>
        <v>0</v>
      </c>
      <c r="G73" s="491"/>
      <c r="H73" s="248"/>
      <c r="I73" s="248"/>
    </row>
    <row r="74" spans="1:9" s="264" customFormat="1" ht="16.8">
      <c r="A74" s="468"/>
      <c r="B74" s="116" t="s">
        <v>29</v>
      </c>
      <c r="C74" s="115" t="s">
        <v>28</v>
      </c>
      <c r="D74" s="207">
        <v>2</v>
      </c>
      <c r="E74" s="207"/>
      <c r="F74" s="204">
        <f t="shared" si="3"/>
        <v>0</v>
      </c>
      <c r="G74" s="491"/>
      <c r="H74" s="248"/>
      <c r="I74" s="248"/>
    </row>
    <row r="75" spans="1:9" s="264" customFormat="1" ht="14.4">
      <c r="A75" s="468"/>
      <c r="B75" s="265"/>
      <c r="C75" s="100"/>
      <c r="D75" s="203"/>
      <c r="E75" s="87"/>
      <c r="F75" s="204"/>
      <c r="G75" s="491"/>
      <c r="H75" s="248"/>
      <c r="I75" s="248"/>
    </row>
    <row r="76" spans="1:9" s="264" customFormat="1" ht="14.4">
      <c r="A76" s="468" t="s">
        <v>41</v>
      </c>
      <c r="B76" s="265" t="s">
        <v>137</v>
      </c>
      <c r="C76" s="100"/>
      <c r="D76" s="203"/>
      <c r="E76" s="87"/>
      <c r="F76" s="204"/>
      <c r="G76" s="491"/>
      <c r="H76" s="248"/>
      <c r="I76" s="248"/>
    </row>
    <row r="77" spans="1:9" s="264" customFormat="1" ht="285.75" customHeight="1">
      <c r="A77" s="468"/>
      <c r="B77" s="553" t="s">
        <v>290</v>
      </c>
      <c r="C77" s="463"/>
      <c r="D77" s="464"/>
      <c r="E77" s="87"/>
      <c r="F77" s="204"/>
      <c r="G77" s="413"/>
      <c r="H77" s="248"/>
      <c r="I77" s="248"/>
    </row>
    <row r="78" spans="1:9" s="445" customFormat="1" ht="260.25" customHeight="1">
      <c r="A78" s="468"/>
      <c r="B78" s="554" t="s">
        <v>322</v>
      </c>
      <c r="C78" s="463"/>
      <c r="D78" s="464"/>
      <c r="E78" s="87"/>
      <c r="F78" s="204"/>
      <c r="G78" s="491"/>
      <c r="H78" s="248"/>
      <c r="I78" s="248"/>
    </row>
    <row r="79" spans="1:9" s="264" customFormat="1" ht="14.4">
      <c r="A79" s="468"/>
      <c r="B79" s="555" t="s">
        <v>325</v>
      </c>
      <c r="C79" s="556" t="s">
        <v>2</v>
      </c>
      <c r="D79" s="557">
        <v>8</v>
      </c>
      <c r="E79" s="207"/>
      <c r="F79" s="204">
        <f t="shared" ref="F79:F111" si="4">D79*E79</f>
        <v>0</v>
      </c>
      <c r="G79" s="491"/>
      <c r="H79" s="248"/>
      <c r="I79" s="248"/>
    </row>
    <row r="80" spans="1:9" s="445" customFormat="1" ht="14.4">
      <c r="A80" s="468"/>
      <c r="B80" s="555" t="s">
        <v>313</v>
      </c>
      <c r="C80" s="556" t="s">
        <v>2</v>
      </c>
      <c r="D80" s="557">
        <v>8</v>
      </c>
      <c r="E80" s="207"/>
      <c r="F80" s="204">
        <f t="shared" si="4"/>
        <v>0</v>
      </c>
      <c r="G80" s="491"/>
      <c r="H80" s="248"/>
      <c r="I80" s="248"/>
    </row>
    <row r="81" spans="1:9" s="445" customFormat="1" ht="14.4">
      <c r="A81" s="468"/>
      <c r="B81" s="555" t="s">
        <v>312</v>
      </c>
      <c r="C81" s="556" t="s">
        <v>2</v>
      </c>
      <c r="D81" s="557">
        <v>5</v>
      </c>
      <c r="E81" s="207"/>
      <c r="F81" s="204">
        <f t="shared" si="4"/>
        <v>0</v>
      </c>
      <c r="G81" s="491"/>
      <c r="H81" s="248"/>
      <c r="I81" s="248"/>
    </row>
    <row r="82" spans="1:9" s="445" customFormat="1" ht="14.4">
      <c r="A82" s="468"/>
      <c r="B82" s="555" t="s">
        <v>292</v>
      </c>
      <c r="C82" s="556" t="s">
        <v>2</v>
      </c>
      <c r="D82" s="557">
        <v>9</v>
      </c>
      <c r="E82" s="207"/>
      <c r="F82" s="204">
        <f t="shared" si="4"/>
        <v>0</v>
      </c>
      <c r="G82" s="491"/>
      <c r="H82" s="248"/>
      <c r="I82" s="248"/>
    </row>
    <row r="83" spans="1:9" s="445" customFormat="1" ht="14.4">
      <c r="A83" s="468"/>
      <c r="B83" s="555" t="s">
        <v>293</v>
      </c>
      <c r="C83" s="556" t="s">
        <v>2</v>
      </c>
      <c r="D83" s="557">
        <v>9</v>
      </c>
      <c r="E83" s="207"/>
      <c r="F83" s="204">
        <f t="shared" si="4"/>
        <v>0</v>
      </c>
      <c r="G83" s="491"/>
      <c r="H83" s="248"/>
      <c r="I83" s="248"/>
    </row>
    <row r="84" spans="1:9" s="445" customFormat="1" ht="14.4">
      <c r="A84" s="468"/>
      <c r="B84" s="555" t="s">
        <v>308</v>
      </c>
      <c r="C84" s="556" t="s">
        <v>2</v>
      </c>
      <c r="D84" s="557">
        <v>14</v>
      </c>
      <c r="E84" s="207"/>
      <c r="F84" s="204">
        <f t="shared" si="4"/>
        <v>0</v>
      </c>
      <c r="G84" s="491"/>
      <c r="H84" s="248"/>
      <c r="I84" s="248"/>
    </row>
    <row r="85" spans="1:9" s="445" customFormat="1" ht="14.4">
      <c r="A85" s="468"/>
      <c r="B85" s="555" t="s">
        <v>294</v>
      </c>
      <c r="C85" s="556" t="s">
        <v>2</v>
      </c>
      <c r="D85" s="557">
        <v>14</v>
      </c>
      <c r="E85" s="207"/>
      <c r="F85" s="204">
        <f t="shared" si="4"/>
        <v>0</v>
      </c>
      <c r="G85" s="491"/>
      <c r="H85" s="248"/>
      <c r="I85" s="248"/>
    </row>
    <row r="86" spans="1:9" s="445" customFormat="1" ht="14.4">
      <c r="A86" s="468"/>
      <c r="B86" s="555" t="s">
        <v>295</v>
      </c>
      <c r="C86" s="556" t="s">
        <v>2</v>
      </c>
      <c r="D86" s="557">
        <v>5</v>
      </c>
      <c r="E86" s="207"/>
      <c r="F86" s="204">
        <f t="shared" si="4"/>
        <v>0</v>
      </c>
      <c r="G86" s="491"/>
      <c r="H86" s="248"/>
      <c r="I86" s="248"/>
    </row>
    <row r="87" spans="1:9" s="445" customFormat="1" ht="14.4">
      <c r="A87" s="468"/>
      <c r="B87" s="555" t="s">
        <v>296</v>
      </c>
      <c r="C87" s="556" t="s">
        <v>2</v>
      </c>
      <c r="D87" s="557">
        <v>4</v>
      </c>
      <c r="E87" s="207"/>
      <c r="F87" s="204">
        <f t="shared" si="4"/>
        <v>0</v>
      </c>
      <c r="G87" s="491"/>
      <c r="H87" s="248"/>
      <c r="I87" s="248"/>
    </row>
    <row r="88" spans="1:9" s="445" customFormat="1" ht="14.4">
      <c r="A88" s="468"/>
      <c r="B88" s="555" t="s">
        <v>297</v>
      </c>
      <c r="C88" s="556" t="s">
        <v>2</v>
      </c>
      <c r="D88" s="557">
        <v>12</v>
      </c>
      <c r="E88" s="207"/>
      <c r="F88" s="204">
        <f t="shared" si="4"/>
        <v>0</v>
      </c>
      <c r="G88" s="491"/>
      <c r="H88" s="248"/>
      <c r="I88" s="248"/>
    </row>
    <row r="89" spans="1:9" s="445" customFormat="1" ht="14.4">
      <c r="A89" s="468"/>
      <c r="B89" s="555" t="s">
        <v>304</v>
      </c>
      <c r="C89" s="556" t="s">
        <v>2</v>
      </c>
      <c r="D89" s="557">
        <v>12</v>
      </c>
      <c r="E89" s="207"/>
      <c r="F89" s="204">
        <f t="shared" si="4"/>
        <v>0</v>
      </c>
      <c r="G89" s="491"/>
      <c r="H89" s="248"/>
      <c r="I89" s="248"/>
    </row>
    <row r="90" spans="1:9" s="445" customFormat="1" ht="14.4">
      <c r="A90" s="468"/>
      <c r="B90" s="555" t="s">
        <v>298</v>
      </c>
      <c r="C90" s="556" t="s">
        <v>2</v>
      </c>
      <c r="D90" s="557">
        <v>19</v>
      </c>
      <c r="E90" s="207"/>
      <c r="F90" s="204">
        <f t="shared" si="4"/>
        <v>0</v>
      </c>
      <c r="G90" s="491"/>
      <c r="H90" s="248"/>
      <c r="I90" s="248"/>
    </row>
    <row r="91" spans="1:9" s="445" customFormat="1" ht="14.4">
      <c r="A91" s="468"/>
      <c r="B91" s="555" t="s">
        <v>300</v>
      </c>
      <c r="C91" s="556" t="s">
        <v>2</v>
      </c>
      <c r="D91" s="557">
        <v>3</v>
      </c>
      <c r="E91" s="207"/>
      <c r="F91" s="204">
        <f t="shared" si="4"/>
        <v>0</v>
      </c>
      <c r="G91" s="491"/>
      <c r="H91" s="248"/>
      <c r="I91" s="248"/>
    </row>
    <row r="92" spans="1:9" s="445" customFormat="1" ht="14.4">
      <c r="A92" s="468"/>
      <c r="B92" s="555" t="s">
        <v>315</v>
      </c>
      <c r="C92" s="556" t="s">
        <v>2</v>
      </c>
      <c r="D92" s="557">
        <v>3</v>
      </c>
      <c r="E92" s="207"/>
      <c r="F92" s="204">
        <f t="shared" si="4"/>
        <v>0</v>
      </c>
      <c r="G92" s="491"/>
      <c r="H92" s="248"/>
      <c r="I92" s="248"/>
    </row>
    <row r="93" spans="1:9" s="445" customFormat="1" ht="14.4">
      <c r="A93" s="468"/>
      <c r="B93" s="555" t="s">
        <v>299</v>
      </c>
      <c r="C93" s="556" t="s">
        <v>2</v>
      </c>
      <c r="D93" s="557">
        <v>3</v>
      </c>
      <c r="E93" s="207"/>
      <c r="F93" s="204">
        <f t="shared" si="4"/>
        <v>0</v>
      </c>
      <c r="G93" s="491"/>
      <c r="H93" s="248"/>
      <c r="I93" s="248"/>
    </row>
    <row r="94" spans="1:9" s="445" customFormat="1" ht="14.4">
      <c r="A94" s="468"/>
      <c r="B94" s="555" t="s">
        <v>306</v>
      </c>
      <c r="C94" s="556" t="s">
        <v>2</v>
      </c>
      <c r="D94" s="557">
        <v>3</v>
      </c>
      <c r="E94" s="207"/>
      <c r="F94" s="204">
        <f t="shared" si="4"/>
        <v>0</v>
      </c>
      <c r="G94" s="491"/>
      <c r="H94" s="248"/>
      <c r="I94" s="248"/>
    </row>
    <row r="95" spans="1:9" s="445" customFormat="1" ht="14.4">
      <c r="A95" s="468"/>
      <c r="B95" s="555" t="s">
        <v>301</v>
      </c>
      <c r="C95" s="556" t="s">
        <v>2</v>
      </c>
      <c r="D95" s="557">
        <v>3</v>
      </c>
      <c r="E95" s="207"/>
      <c r="F95" s="204">
        <f t="shared" si="4"/>
        <v>0</v>
      </c>
      <c r="G95" s="491"/>
      <c r="H95" s="248"/>
      <c r="I95" s="248"/>
    </row>
    <row r="96" spans="1:9" s="445" customFormat="1" ht="14.4">
      <c r="A96" s="468"/>
      <c r="B96" s="555" t="s">
        <v>302</v>
      </c>
      <c r="C96" s="556" t="s">
        <v>2</v>
      </c>
      <c r="D96" s="557">
        <v>3</v>
      </c>
      <c r="E96" s="207"/>
      <c r="F96" s="204">
        <f t="shared" si="4"/>
        <v>0</v>
      </c>
      <c r="G96" s="491"/>
      <c r="H96" s="248"/>
      <c r="I96" s="248"/>
    </row>
    <row r="97" spans="1:9" s="445" customFormat="1" ht="14.4">
      <c r="A97" s="468"/>
      <c r="B97" s="555" t="s">
        <v>309</v>
      </c>
      <c r="C97" s="556" t="s">
        <v>2</v>
      </c>
      <c r="D97" s="557">
        <v>3</v>
      </c>
      <c r="E97" s="207"/>
      <c r="F97" s="204">
        <f t="shared" si="4"/>
        <v>0</v>
      </c>
      <c r="G97" s="491"/>
      <c r="H97" s="248"/>
      <c r="I97" s="248"/>
    </row>
    <row r="98" spans="1:9" s="445" customFormat="1" ht="14.4">
      <c r="A98" s="468"/>
      <c r="B98" s="555" t="s">
        <v>310</v>
      </c>
      <c r="C98" s="556" t="s">
        <v>2</v>
      </c>
      <c r="D98" s="557">
        <v>1</v>
      </c>
      <c r="E98" s="207"/>
      <c r="F98" s="204">
        <f t="shared" si="4"/>
        <v>0</v>
      </c>
      <c r="G98" s="491"/>
      <c r="H98" s="248"/>
      <c r="I98" s="248"/>
    </row>
    <row r="99" spans="1:9" s="445" customFormat="1" ht="14.4">
      <c r="A99" s="468"/>
      <c r="B99" s="555" t="s">
        <v>303</v>
      </c>
      <c r="C99" s="556" t="s">
        <v>2</v>
      </c>
      <c r="D99" s="557">
        <v>3</v>
      </c>
      <c r="E99" s="207"/>
      <c r="F99" s="204">
        <f t="shared" si="4"/>
        <v>0</v>
      </c>
      <c r="G99" s="491"/>
      <c r="H99" s="248"/>
      <c r="I99" s="248"/>
    </row>
    <row r="100" spans="1:9" s="445" customFormat="1" ht="14.4">
      <c r="A100" s="468"/>
      <c r="B100" s="555" t="s">
        <v>311</v>
      </c>
      <c r="C100" s="556" t="s">
        <v>2</v>
      </c>
      <c r="D100" s="557">
        <v>6</v>
      </c>
      <c r="E100" s="207"/>
      <c r="F100" s="204">
        <f t="shared" si="4"/>
        <v>0</v>
      </c>
      <c r="G100" s="491"/>
      <c r="H100" s="248"/>
      <c r="I100" s="248"/>
    </row>
    <row r="101" spans="1:9" s="445" customFormat="1" ht="14.4">
      <c r="A101" s="468"/>
      <c r="B101" s="555" t="s">
        <v>305</v>
      </c>
      <c r="C101" s="556" t="s">
        <v>2</v>
      </c>
      <c r="D101" s="557">
        <v>3</v>
      </c>
      <c r="E101" s="207"/>
      <c r="F101" s="204">
        <f t="shared" si="4"/>
        <v>0</v>
      </c>
      <c r="G101" s="491"/>
      <c r="H101" s="248"/>
      <c r="I101" s="248"/>
    </row>
    <row r="102" spans="1:9" s="445" customFormat="1" ht="14.4">
      <c r="A102" s="468"/>
      <c r="B102" s="555" t="s">
        <v>307</v>
      </c>
      <c r="C102" s="556" t="s">
        <v>2</v>
      </c>
      <c r="D102" s="557">
        <v>1</v>
      </c>
      <c r="E102" s="207"/>
      <c r="F102" s="204">
        <f t="shared" si="4"/>
        <v>0</v>
      </c>
      <c r="G102" s="491"/>
      <c r="H102" s="248"/>
      <c r="I102" s="248"/>
    </row>
    <row r="103" spans="1:9" s="445" customFormat="1" ht="18" customHeight="1">
      <c r="A103" s="468"/>
      <c r="B103" s="555" t="s">
        <v>314</v>
      </c>
      <c r="C103" s="556" t="s">
        <v>2</v>
      </c>
      <c r="D103" s="557">
        <v>1</v>
      </c>
      <c r="E103" s="207"/>
      <c r="F103" s="204">
        <f t="shared" si="4"/>
        <v>0</v>
      </c>
      <c r="G103" s="491"/>
      <c r="H103" s="248"/>
      <c r="I103" s="248"/>
    </row>
    <row r="104" spans="1:9" s="445" customFormat="1" ht="14.4">
      <c r="A104" s="468"/>
      <c r="B104" s="555" t="s">
        <v>316</v>
      </c>
      <c r="C104" s="556" t="s">
        <v>1</v>
      </c>
      <c r="D104" s="557">
        <v>780</v>
      </c>
      <c r="E104" s="207"/>
      <c r="F104" s="204">
        <f t="shared" si="4"/>
        <v>0</v>
      </c>
      <c r="G104" s="491"/>
      <c r="H104" s="248"/>
      <c r="I104" s="248"/>
    </row>
    <row r="105" spans="1:9" s="445" customFormat="1" ht="14.4">
      <c r="A105" s="468"/>
      <c r="B105" s="555" t="s">
        <v>323</v>
      </c>
      <c r="C105" s="556" t="s">
        <v>1</v>
      </c>
      <c r="D105" s="557">
        <v>3</v>
      </c>
      <c r="E105" s="207"/>
      <c r="F105" s="204">
        <f t="shared" si="4"/>
        <v>0</v>
      </c>
      <c r="G105" s="491"/>
      <c r="H105" s="248"/>
      <c r="I105" s="248"/>
    </row>
    <row r="106" spans="1:9" s="445" customFormat="1" ht="14.4">
      <c r="A106" s="468"/>
      <c r="B106" s="555" t="s">
        <v>317</v>
      </c>
      <c r="C106" s="556" t="s">
        <v>1</v>
      </c>
      <c r="D106" s="557">
        <v>230</v>
      </c>
      <c r="E106" s="207"/>
      <c r="F106" s="204">
        <f t="shared" si="4"/>
        <v>0</v>
      </c>
      <c r="G106" s="491"/>
      <c r="H106" s="248"/>
      <c r="I106" s="248"/>
    </row>
    <row r="107" spans="1:9" s="445" customFormat="1" ht="14.4">
      <c r="A107" s="468"/>
      <c r="B107" s="555" t="s">
        <v>318</v>
      </c>
      <c r="C107" s="556" t="s">
        <v>2</v>
      </c>
      <c r="D107" s="557">
        <v>2</v>
      </c>
      <c r="E107" s="207"/>
      <c r="F107" s="204">
        <f t="shared" si="4"/>
        <v>0</v>
      </c>
      <c r="G107" s="491"/>
      <c r="H107" s="248"/>
      <c r="I107" s="248"/>
    </row>
    <row r="108" spans="1:9" s="445" customFormat="1" ht="14.4">
      <c r="A108" s="468"/>
      <c r="B108" s="555" t="s">
        <v>319</v>
      </c>
      <c r="C108" s="556" t="s">
        <v>2</v>
      </c>
      <c r="D108" s="557">
        <v>2</v>
      </c>
      <c r="E108" s="207"/>
      <c r="F108" s="204">
        <f t="shared" si="4"/>
        <v>0</v>
      </c>
      <c r="G108" s="491"/>
      <c r="H108" s="248"/>
      <c r="I108" s="248"/>
    </row>
    <row r="109" spans="1:9" s="445" customFormat="1" ht="14.4">
      <c r="A109" s="468"/>
      <c r="B109" s="555" t="s">
        <v>320</v>
      </c>
      <c r="C109" s="556" t="s">
        <v>1</v>
      </c>
      <c r="D109" s="557">
        <v>24</v>
      </c>
      <c r="E109" s="207"/>
      <c r="F109" s="204">
        <f t="shared" si="4"/>
        <v>0</v>
      </c>
      <c r="G109" s="491"/>
      <c r="H109" s="248"/>
      <c r="I109" s="248"/>
    </row>
    <row r="110" spans="1:9" s="445" customFormat="1" ht="14.4">
      <c r="A110" s="468"/>
      <c r="B110" s="555" t="s">
        <v>321</v>
      </c>
      <c r="C110" s="556" t="s">
        <v>1</v>
      </c>
      <c r="D110" s="557">
        <v>1010</v>
      </c>
      <c r="E110" s="207"/>
      <c r="F110" s="204">
        <f t="shared" si="4"/>
        <v>0</v>
      </c>
      <c r="G110" s="491"/>
      <c r="H110" s="248"/>
      <c r="I110" s="248"/>
    </row>
    <row r="111" spans="1:9" s="445" customFormat="1" ht="159" customHeight="1">
      <c r="A111" s="468"/>
      <c r="B111" s="555" t="s">
        <v>324</v>
      </c>
      <c r="C111" s="556" t="s">
        <v>2</v>
      </c>
      <c r="D111" s="557">
        <v>9</v>
      </c>
      <c r="E111" s="207"/>
      <c r="F111" s="204">
        <f t="shared" si="4"/>
        <v>0</v>
      </c>
      <c r="G111" s="491"/>
      <c r="H111" s="248"/>
      <c r="I111" s="248"/>
    </row>
    <row r="112" spans="1:9" s="445" customFormat="1" ht="82.8">
      <c r="A112" s="468"/>
      <c r="B112" s="555" t="s">
        <v>291</v>
      </c>
      <c r="C112" s="556" t="s">
        <v>69</v>
      </c>
      <c r="D112" s="557">
        <v>1</v>
      </c>
      <c r="E112" s="207"/>
      <c r="F112" s="204">
        <f>D112*E112</f>
        <v>0</v>
      </c>
      <c r="G112" s="491"/>
      <c r="H112" s="248"/>
      <c r="I112" s="248"/>
    </row>
    <row r="113" spans="1:203" s="264" customFormat="1" ht="14.4">
      <c r="A113" s="468"/>
      <c r="B113" s="265"/>
      <c r="C113" s="100"/>
      <c r="D113" s="203"/>
      <c r="E113" s="87"/>
      <c r="F113" s="204"/>
      <c r="G113" s="491"/>
      <c r="H113" s="248"/>
      <c r="I113" s="248"/>
    </row>
    <row r="114" spans="1:203" s="264" customFormat="1" ht="14.4">
      <c r="A114" s="468" t="s">
        <v>42</v>
      </c>
      <c r="B114" s="265" t="s">
        <v>143</v>
      </c>
      <c r="C114" s="100"/>
      <c r="D114" s="203"/>
      <c r="E114" s="87"/>
      <c r="F114" s="204"/>
      <c r="G114" s="491"/>
      <c r="H114" s="248"/>
      <c r="I114" s="248"/>
    </row>
    <row r="115" spans="1:203" s="264" customFormat="1" ht="231" customHeight="1">
      <c r="A115" s="271"/>
      <c r="B115" s="538" t="s">
        <v>262</v>
      </c>
      <c r="C115" s="115" t="s">
        <v>2</v>
      </c>
      <c r="D115" s="207">
        <v>38</v>
      </c>
      <c r="E115" s="207"/>
      <c r="F115" s="204">
        <f t="shared" ref="F115" si="5">D115*E115</f>
        <v>0</v>
      </c>
      <c r="G115" s="491"/>
      <c r="H115" s="248"/>
      <c r="I115" s="248"/>
    </row>
    <row r="116" spans="1:203" s="264" customFormat="1" ht="14.4">
      <c r="A116" s="286"/>
      <c r="B116" s="287"/>
      <c r="C116" s="288"/>
      <c r="D116" s="289"/>
      <c r="E116" s="290"/>
      <c r="F116" s="289"/>
      <c r="G116" s="491"/>
      <c r="H116" s="248"/>
      <c r="I116" s="248"/>
    </row>
    <row r="117" spans="1:203" s="264" customFormat="1" ht="14.4">
      <c r="A117" s="291"/>
      <c r="B117" s="292" t="s">
        <v>21</v>
      </c>
      <c r="C117" s="293"/>
      <c r="D117" s="274"/>
      <c r="E117" s="274"/>
      <c r="F117" s="294">
        <f>SUM(F63:F115)</f>
        <v>0</v>
      </c>
      <c r="G117" s="491"/>
      <c r="H117" s="248"/>
      <c r="I117" s="248"/>
    </row>
    <row r="118" spans="1:203" s="264" customFormat="1" ht="14.4">
      <c r="A118" s="291"/>
      <c r="B118" s="292"/>
      <c r="C118" s="293"/>
      <c r="D118" s="274"/>
      <c r="E118" s="274"/>
      <c r="F118" s="294"/>
      <c r="G118" s="491"/>
      <c r="H118" s="248"/>
      <c r="I118" s="248"/>
    </row>
    <row r="119" spans="1:203" s="264" customFormat="1" ht="14.4">
      <c r="A119" s="295"/>
      <c r="B119" s="296"/>
      <c r="C119" s="297"/>
      <c r="D119" s="280"/>
      <c r="E119" s="280"/>
      <c r="F119" s="280"/>
      <c r="G119" s="491"/>
      <c r="H119" s="248"/>
      <c r="I119" s="248"/>
    </row>
    <row r="120" spans="1:203" s="264" customFormat="1" ht="18" customHeight="1">
      <c r="A120" s="266" t="s">
        <v>13</v>
      </c>
      <c r="B120" s="267" t="s">
        <v>33</v>
      </c>
      <c r="C120" s="279"/>
      <c r="D120" s="280"/>
      <c r="E120" s="280"/>
      <c r="F120" s="280"/>
      <c r="G120" s="491"/>
      <c r="H120" s="248"/>
      <c r="I120" s="248"/>
    </row>
    <row r="121" spans="1:203" s="264" customFormat="1" ht="14.4">
      <c r="A121" s="298"/>
      <c r="B121" s="278"/>
      <c r="C121" s="279"/>
      <c r="D121" s="281"/>
      <c r="E121" s="299"/>
      <c r="F121" s="299"/>
      <c r="G121" s="491"/>
      <c r="H121" s="248"/>
      <c r="I121" s="248"/>
    </row>
    <row r="122" spans="1:203" s="264" customFormat="1" ht="14.4">
      <c r="A122" s="475" t="s">
        <v>3</v>
      </c>
      <c r="B122" s="275" t="s">
        <v>138</v>
      </c>
      <c r="C122" s="279"/>
      <c r="D122" s="281"/>
      <c r="E122" s="299"/>
      <c r="F122" s="299"/>
      <c r="G122" s="491"/>
      <c r="H122" s="248"/>
      <c r="I122" s="248"/>
    </row>
    <row r="123" spans="1:203" s="264" customFormat="1" ht="264" customHeight="1">
      <c r="A123" s="475"/>
      <c r="B123" s="412" t="s">
        <v>141</v>
      </c>
      <c r="C123" s="415"/>
      <c r="D123" s="281"/>
      <c r="E123" s="299"/>
      <c r="F123" s="299"/>
      <c r="G123" s="491"/>
      <c r="H123" s="248"/>
      <c r="I123" s="248"/>
    </row>
    <row r="124" spans="1:203" s="264" customFormat="1" ht="124.2">
      <c r="A124" s="476"/>
      <c r="B124" s="452" t="s">
        <v>178</v>
      </c>
      <c r="C124" s="416"/>
      <c r="D124" s="300"/>
      <c r="E124" s="300"/>
      <c r="F124" s="300"/>
      <c r="G124" s="491"/>
      <c r="H124" s="248"/>
      <c r="I124" s="248"/>
    </row>
    <row r="125" spans="1:203" s="264" customFormat="1" ht="110.4">
      <c r="A125" s="476"/>
      <c r="B125" s="368" t="s">
        <v>142</v>
      </c>
      <c r="C125" s="416"/>
      <c r="D125" s="300"/>
      <c r="E125" s="300"/>
      <c r="F125" s="300"/>
      <c r="G125" s="491"/>
      <c r="H125" s="248"/>
      <c r="I125" s="248"/>
    </row>
    <row r="126" spans="1:203" s="264" customFormat="1" ht="14.4">
      <c r="A126" s="477"/>
      <c r="B126" s="317" t="s">
        <v>139</v>
      </c>
      <c r="C126" s="416" t="s">
        <v>123</v>
      </c>
      <c r="D126" s="300">
        <v>168</v>
      </c>
      <c r="E126" s="300"/>
      <c r="F126" s="274">
        <f>D126*E126</f>
        <v>0</v>
      </c>
      <c r="G126" s="491"/>
      <c r="H126" s="248">
        <f>G126*0.2</f>
        <v>0</v>
      </c>
      <c r="I126" s="248"/>
      <c r="J126" s="248"/>
      <c r="K126" s="248"/>
      <c r="L126" s="248"/>
      <c r="M126" s="248"/>
      <c r="N126" s="301"/>
      <c r="O126" s="248"/>
      <c r="P126" s="248"/>
      <c r="Q126" s="248"/>
      <c r="R126" s="248"/>
      <c r="S126" s="248"/>
      <c r="T126" s="301"/>
      <c r="U126" s="248"/>
      <c r="V126" s="248"/>
      <c r="W126" s="248"/>
      <c r="X126" s="248"/>
      <c r="Y126" s="248"/>
      <c r="Z126" s="301"/>
      <c r="AA126" s="248"/>
      <c r="AB126" s="248"/>
      <c r="AC126" s="248"/>
      <c r="AD126" s="248"/>
      <c r="AE126" s="248"/>
      <c r="AF126" s="301"/>
      <c r="AG126" s="248"/>
      <c r="AH126" s="248"/>
      <c r="AI126" s="248"/>
      <c r="AJ126" s="248"/>
      <c r="AK126" s="248"/>
      <c r="AL126" s="301"/>
      <c r="AM126" s="248"/>
      <c r="AN126" s="248"/>
      <c r="AO126" s="248"/>
      <c r="AP126" s="248"/>
      <c r="AQ126" s="248"/>
      <c r="AR126" s="301"/>
      <c r="AS126" s="248"/>
      <c r="AT126" s="248"/>
      <c r="AU126" s="248"/>
      <c r="AV126" s="248"/>
      <c r="AW126" s="248"/>
      <c r="AX126" s="301"/>
      <c r="AY126" s="248"/>
      <c r="AZ126" s="248"/>
      <c r="BA126" s="248"/>
      <c r="BB126" s="248"/>
      <c r="BC126" s="248"/>
      <c r="BD126" s="301"/>
      <c r="BE126" s="248"/>
      <c r="BF126" s="248"/>
      <c r="BG126" s="248"/>
      <c r="BH126" s="248"/>
      <c r="BI126" s="248"/>
      <c r="BJ126" s="301"/>
      <c r="BK126" s="248"/>
      <c r="BL126" s="248"/>
      <c r="BM126" s="248"/>
      <c r="BN126" s="248"/>
      <c r="BO126" s="248"/>
      <c r="BP126" s="301"/>
      <c r="BQ126" s="248"/>
      <c r="BR126" s="248"/>
      <c r="BS126" s="248"/>
      <c r="BT126" s="248"/>
      <c r="BU126" s="248"/>
      <c r="BV126" s="301"/>
      <c r="BW126" s="248"/>
      <c r="BX126" s="248"/>
      <c r="BY126" s="248"/>
      <c r="BZ126" s="248"/>
      <c r="CA126" s="248"/>
      <c r="CB126" s="301"/>
      <c r="CC126" s="248"/>
      <c r="CD126" s="248"/>
      <c r="CE126" s="248"/>
      <c r="CF126" s="248"/>
      <c r="CG126" s="248"/>
      <c r="CH126" s="301"/>
      <c r="CI126" s="248"/>
      <c r="CJ126" s="248"/>
      <c r="CK126" s="248"/>
      <c r="CL126" s="248"/>
      <c r="CM126" s="248"/>
      <c r="CN126" s="301"/>
      <c r="CO126" s="248"/>
      <c r="CP126" s="248"/>
      <c r="CQ126" s="248"/>
      <c r="CR126" s="248"/>
      <c r="CS126" s="248"/>
      <c r="CT126" s="301"/>
      <c r="CU126" s="248"/>
      <c r="CV126" s="248"/>
      <c r="CW126" s="248"/>
      <c r="CX126" s="248"/>
      <c r="CY126" s="248"/>
      <c r="CZ126" s="301"/>
      <c r="DA126" s="248"/>
      <c r="DB126" s="248"/>
      <c r="DC126" s="248"/>
      <c r="DD126" s="248"/>
      <c r="DE126" s="248"/>
      <c r="DF126" s="301"/>
      <c r="DG126" s="248"/>
      <c r="DH126" s="248"/>
      <c r="DI126" s="248"/>
      <c r="DJ126" s="248"/>
      <c r="DK126" s="248"/>
      <c r="DL126" s="301"/>
      <c r="DM126" s="248"/>
      <c r="DN126" s="248"/>
      <c r="DO126" s="248"/>
      <c r="DP126" s="248"/>
      <c r="DQ126" s="248"/>
      <c r="DR126" s="301"/>
      <c r="DS126" s="248"/>
      <c r="DT126" s="248"/>
      <c r="DU126" s="248"/>
      <c r="DV126" s="248"/>
      <c r="DW126" s="248"/>
      <c r="DX126" s="301"/>
      <c r="DY126" s="248"/>
      <c r="DZ126" s="248"/>
      <c r="EA126" s="248"/>
      <c r="EB126" s="248"/>
      <c r="EC126" s="248"/>
      <c r="ED126" s="301"/>
      <c r="EE126" s="248"/>
      <c r="EF126" s="248"/>
      <c r="EG126" s="248"/>
      <c r="EH126" s="248"/>
      <c r="EI126" s="248"/>
      <c r="EJ126" s="301"/>
      <c r="EK126" s="248"/>
      <c r="EL126" s="248"/>
      <c r="EM126" s="248"/>
      <c r="EN126" s="248"/>
      <c r="EO126" s="248"/>
      <c r="EP126" s="301"/>
      <c r="EQ126" s="248"/>
      <c r="ER126" s="248"/>
      <c r="ES126" s="248"/>
      <c r="ET126" s="248"/>
      <c r="EU126" s="248"/>
      <c r="EV126" s="301"/>
      <c r="EW126" s="248"/>
      <c r="EX126" s="248"/>
      <c r="EY126" s="248"/>
      <c r="EZ126" s="248"/>
      <c r="FA126" s="248"/>
      <c r="FB126" s="301"/>
      <c r="FC126" s="248"/>
      <c r="FD126" s="248"/>
      <c r="FE126" s="248"/>
      <c r="FF126" s="248"/>
      <c r="FG126" s="248"/>
      <c r="FH126" s="301"/>
      <c r="FI126" s="248"/>
      <c r="FJ126" s="248"/>
      <c r="FK126" s="248"/>
      <c r="FL126" s="248"/>
      <c r="FM126" s="248"/>
      <c r="FN126" s="301"/>
      <c r="FO126" s="248"/>
      <c r="FP126" s="248"/>
      <c r="FQ126" s="248"/>
      <c r="FR126" s="248"/>
      <c r="FS126" s="248"/>
      <c r="FT126" s="301"/>
      <c r="FU126" s="248"/>
      <c r="FV126" s="248"/>
      <c r="FW126" s="248"/>
      <c r="FX126" s="248"/>
      <c r="FY126" s="248"/>
      <c r="FZ126" s="301"/>
      <c r="GA126" s="248"/>
      <c r="GB126" s="248"/>
      <c r="GC126" s="248"/>
      <c r="GD126" s="248"/>
      <c r="GE126" s="248"/>
      <c r="GF126" s="301"/>
      <c r="GG126" s="248"/>
      <c r="GH126" s="248"/>
      <c r="GI126" s="248"/>
      <c r="GJ126" s="248"/>
      <c r="GK126" s="248"/>
      <c r="GL126" s="301"/>
      <c r="GM126" s="248"/>
      <c r="GN126" s="248"/>
      <c r="GO126" s="248"/>
      <c r="GP126" s="248"/>
      <c r="GQ126" s="248"/>
      <c r="GR126" s="301"/>
      <c r="GS126" s="248"/>
      <c r="GT126" s="248"/>
      <c r="GU126" s="248"/>
    </row>
    <row r="127" spans="1:203" s="264" customFormat="1" ht="14.4">
      <c r="A127" s="477"/>
      <c r="B127" s="317" t="s">
        <v>140</v>
      </c>
      <c r="C127" s="416" t="s">
        <v>123</v>
      </c>
      <c r="D127" s="300">
        <v>672</v>
      </c>
      <c r="E127" s="300"/>
      <c r="F127" s="274">
        <f>D127*E127</f>
        <v>0</v>
      </c>
      <c r="G127" s="491"/>
      <c r="H127" s="248">
        <f>G126*0.8</f>
        <v>0</v>
      </c>
      <c r="I127" s="248"/>
      <c r="J127" s="248"/>
      <c r="K127" s="248"/>
      <c r="L127" s="248"/>
      <c r="M127" s="248"/>
      <c r="N127" s="301"/>
      <c r="O127" s="248"/>
      <c r="P127" s="248"/>
      <c r="Q127" s="248"/>
      <c r="R127" s="248"/>
      <c r="S127" s="248"/>
      <c r="T127" s="301"/>
      <c r="U127" s="248"/>
      <c r="V127" s="248"/>
      <c r="W127" s="248"/>
      <c r="X127" s="248"/>
      <c r="Y127" s="248"/>
      <c r="Z127" s="301"/>
      <c r="AA127" s="248"/>
      <c r="AB127" s="248"/>
      <c r="AC127" s="248"/>
      <c r="AD127" s="248"/>
      <c r="AE127" s="248"/>
      <c r="AF127" s="301"/>
      <c r="AG127" s="248"/>
      <c r="AH127" s="248"/>
      <c r="AI127" s="248"/>
      <c r="AJ127" s="248"/>
      <c r="AK127" s="248"/>
      <c r="AL127" s="301"/>
      <c r="AM127" s="248"/>
      <c r="AN127" s="248"/>
      <c r="AO127" s="248"/>
      <c r="AP127" s="248"/>
      <c r="AQ127" s="248"/>
      <c r="AR127" s="301"/>
      <c r="AS127" s="248"/>
      <c r="AT127" s="248"/>
      <c r="AU127" s="248"/>
      <c r="AV127" s="248"/>
      <c r="AW127" s="248"/>
      <c r="AX127" s="301"/>
      <c r="AY127" s="248"/>
      <c r="AZ127" s="248"/>
      <c r="BA127" s="248"/>
      <c r="BB127" s="248"/>
      <c r="BC127" s="248"/>
      <c r="BD127" s="301"/>
      <c r="BE127" s="248"/>
      <c r="BF127" s="248"/>
      <c r="BG127" s="248"/>
      <c r="BH127" s="248"/>
      <c r="BI127" s="248"/>
      <c r="BJ127" s="301"/>
      <c r="BK127" s="248"/>
      <c r="BL127" s="248"/>
      <c r="BM127" s="248"/>
      <c r="BN127" s="248"/>
      <c r="BO127" s="248"/>
      <c r="BP127" s="301"/>
      <c r="BQ127" s="248"/>
      <c r="BR127" s="248"/>
      <c r="BS127" s="248"/>
      <c r="BT127" s="248"/>
      <c r="BU127" s="248"/>
      <c r="BV127" s="301"/>
      <c r="BW127" s="248"/>
      <c r="BX127" s="248"/>
      <c r="BY127" s="248"/>
      <c r="BZ127" s="248"/>
      <c r="CA127" s="248"/>
      <c r="CB127" s="301"/>
      <c r="CC127" s="248"/>
      <c r="CD127" s="248"/>
      <c r="CE127" s="248"/>
      <c r="CF127" s="248"/>
      <c r="CG127" s="248"/>
      <c r="CH127" s="301"/>
      <c r="CI127" s="248"/>
      <c r="CJ127" s="248"/>
      <c r="CK127" s="248"/>
      <c r="CL127" s="248"/>
      <c r="CM127" s="248"/>
      <c r="CN127" s="301"/>
      <c r="CO127" s="248"/>
      <c r="CP127" s="248"/>
      <c r="CQ127" s="248"/>
      <c r="CR127" s="248"/>
      <c r="CS127" s="248"/>
      <c r="CT127" s="301"/>
      <c r="CU127" s="248"/>
      <c r="CV127" s="248"/>
      <c r="CW127" s="248"/>
      <c r="CX127" s="248"/>
      <c r="CY127" s="248"/>
      <c r="CZ127" s="301"/>
      <c r="DA127" s="248"/>
      <c r="DB127" s="248"/>
      <c r="DC127" s="248"/>
      <c r="DD127" s="248"/>
      <c r="DE127" s="248"/>
      <c r="DF127" s="301"/>
      <c r="DG127" s="248"/>
      <c r="DH127" s="248"/>
      <c r="DI127" s="248"/>
      <c r="DJ127" s="248"/>
      <c r="DK127" s="248"/>
      <c r="DL127" s="301"/>
      <c r="DM127" s="248"/>
      <c r="DN127" s="248"/>
      <c r="DO127" s="248"/>
      <c r="DP127" s="248"/>
      <c r="DQ127" s="248"/>
      <c r="DR127" s="301"/>
      <c r="DS127" s="248"/>
      <c r="DT127" s="248"/>
      <c r="DU127" s="248"/>
      <c r="DV127" s="248"/>
      <c r="DW127" s="248"/>
      <c r="DX127" s="301"/>
      <c r="DY127" s="248"/>
      <c r="DZ127" s="248"/>
      <c r="EA127" s="248"/>
      <c r="EB127" s="248"/>
      <c r="EC127" s="248"/>
      <c r="ED127" s="301"/>
      <c r="EE127" s="248"/>
      <c r="EF127" s="248"/>
      <c r="EG127" s="248"/>
      <c r="EH127" s="248"/>
      <c r="EI127" s="248"/>
      <c r="EJ127" s="301"/>
      <c r="EK127" s="248"/>
      <c r="EL127" s="248"/>
      <c r="EM127" s="248"/>
      <c r="EN127" s="248"/>
      <c r="EO127" s="248"/>
      <c r="EP127" s="301"/>
      <c r="EQ127" s="248"/>
      <c r="ER127" s="248"/>
      <c r="ES127" s="248"/>
      <c r="ET127" s="248"/>
      <c r="EU127" s="248"/>
      <c r="EV127" s="301"/>
      <c r="EW127" s="248"/>
      <c r="EX127" s="248"/>
      <c r="EY127" s="248"/>
      <c r="EZ127" s="248"/>
      <c r="FA127" s="248"/>
      <c r="FB127" s="301"/>
      <c r="FC127" s="248"/>
      <c r="FD127" s="248"/>
      <c r="FE127" s="248"/>
      <c r="FF127" s="248"/>
      <c r="FG127" s="248"/>
      <c r="FH127" s="301"/>
      <c r="FI127" s="248"/>
      <c r="FJ127" s="248"/>
      <c r="FK127" s="248"/>
      <c r="FL127" s="248"/>
      <c r="FM127" s="248"/>
      <c r="FN127" s="301"/>
      <c r="FO127" s="248"/>
      <c r="FP127" s="248"/>
      <c r="FQ127" s="248"/>
      <c r="FR127" s="248"/>
      <c r="FS127" s="248"/>
      <c r="FT127" s="301"/>
      <c r="FU127" s="248"/>
      <c r="FV127" s="248"/>
      <c r="FW127" s="248"/>
      <c r="FX127" s="248"/>
      <c r="FY127" s="248"/>
      <c r="FZ127" s="301"/>
      <c r="GA127" s="248"/>
      <c r="GB127" s="248"/>
      <c r="GC127" s="248"/>
      <c r="GD127" s="248"/>
      <c r="GE127" s="248"/>
      <c r="GF127" s="301"/>
      <c r="GG127" s="248"/>
      <c r="GH127" s="248"/>
      <c r="GI127" s="248"/>
      <c r="GJ127" s="248"/>
      <c r="GK127" s="248"/>
      <c r="GL127" s="301"/>
      <c r="GM127" s="248"/>
      <c r="GN127" s="248"/>
      <c r="GO127" s="248"/>
      <c r="GP127" s="248"/>
      <c r="GQ127" s="248"/>
      <c r="GR127" s="301"/>
      <c r="GS127" s="248"/>
      <c r="GT127" s="248"/>
      <c r="GU127" s="248"/>
    </row>
    <row r="128" spans="1:203" s="264" customFormat="1" ht="14.4">
      <c r="A128" s="478"/>
      <c r="B128" s="302"/>
      <c r="C128" s="417"/>
      <c r="D128" s="304"/>
      <c r="E128" s="304"/>
      <c r="F128" s="281"/>
      <c r="G128" s="491"/>
      <c r="H128" s="248"/>
      <c r="I128" s="248"/>
    </row>
    <row r="129" spans="1:203" s="264" customFormat="1" ht="14.4">
      <c r="A129" s="476" t="s">
        <v>35</v>
      </c>
      <c r="B129" s="306" t="s">
        <v>144</v>
      </c>
      <c r="C129" s="418"/>
      <c r="D129" s="307"/>
      <c r="E129" s="307"/>
      <c r="F129" s="307"/>
      <c r="G129" s="491"/>
      <c r="H129" s="308"/>
      <c r="I129" s="248"/>
    </row>
    <row r="130" spans="1:203" s="264" customFormat="1" ht="96.6">
      <c r="A130" s="476"/>
      <c r="B130" s="447" t="s">
        <v>212</v>
      </c>
      <c r="C130" s="416" t="s">
        <v>123</v>
      </c>
      <c r="D130" s="300">
        <v>1.8</v>
      </c>
      <c r="E130" s="300"/>
      <c r="F130" s="274">
        <f>D130*E130</f>
        <v>0</v>
      </c>
      <c r="G130" s="491"/>
      <c r="H130" s="248">
        <f>G130*0.4</f>
        <v>0</v>
      </c>
      <c r="I130" s="248"/>
    </row>
    <row r="131" spans="1:203" s="264" customFormat="1" ht="14.4">
      <c r="A131" s="479"/>
      <c r="B131" s="278"/>
      <c r="C131" s="417"/>
      <c r="D131" s="304"/>
      <c r="E131" s="304"/>
      <c r="F131" s="281"/>
      <c r="G131" s="491"/>
      <c r="H131" s="248"/>
      <c r="I131" s="248"/>
    </row>
    <row r="132" spans="1:203" s="264" customFormat="1" ht="14.4">
      <c r="A132" s="476" t="s">
        <v>34</v>
      </c>
      <c r="B132" s="309" t="s">
        <v>145</v>
      </c>
      <c r="C132" s="418"/>
      <c r="D132" s="307"/>
      <c r="E132" s="307"/>
      <c r="F132" s="307"/>
      <c r="G132" s="491"/>
      <c r="H132" s="248"/>
      <c r="I132" s="248"/>
    </row>
    <row r="133" spans="1:203" s="264" customFormat="1" ht="179.4">
      <c r="A133" s="480"/>
      <c r="B133" s="309" t="s">
        <v>146</v>
      </c>
      <c r="C133" s="416" t="s">
        <v>123</v>
      </c>
      <c r="D133" s="300">
        <v>335.9</v>
      </c>
      <c r="E133" s="300"/>
      <c r="F133" s="274">
        <f>D133*E133</f>
        <v>0</v>
      </c>
      <c r="G133" s="491"/>
      <c r="H133" s="248">
        <f>G133*0.04</f>
        <v>0</v>
      </c>
      <c r="I133" s="310"/>
      <c r="J133" s="311"/>
    </row>
    <row r="134" spans="1:203" s="264" customFormat="1" ht="14.4">
      <c r="A134" s="480"/>
      <c r="B134" s="312"/>
      <c r="C134" s="417"/>
      <c r="D134" s="280"/>
      <c r="E134" s="304"/>
      <c r="F134" s="281"/>
      <c r="G134" s="491"/>
      <c r="H134" s="248"/>
      <c r="I134" s="313"/>
      <c r="J134" s="311"/>
    </row>
    <row r="135" spans="1:203" s="264" customFormat="1" ht="14.4">
      <c r="A135" s="476" t="s">
        <v>43</v>
      </c>
      <c r="B135" s="309" t="s">
        <v>147</v>
      </c>
      <c r="C135" s="418"/>
      <c r="D135" s="282"/>
      <c r="E135" s="307"/>
      <c r="F135" s="283"/>
      <c r="G135" s="491"/>
      <c r="H135" s="248"/>
      <c r="I135" s="313"/>
    </row>
    <row r="136" spans="1:203" s="264" customFormat="1" ht="220.8">
      <c r="A136" s="480"/>
      <c r="B136" s="444" t="s">
        <v>179</v>
      </c>
      <c r="C136" s="418"/>
      <c r="D136" s="282"/>
      <c r="E136" s="307"/>
      <c r="F136" s="283"/>
      <c r="G136" s="491"/>
      <c r="H136" s="248">
        <f>G136*0.082</f>
        <v>0</v>
      </c>
      <c r="I136" s="314">
        <f>H136+H137</f>
        <v>0</v>
      </c>
    </row>
    <row r="137" spans="1:203" s="264" customFormat="1" ht="167.25" customHeight="1">
      <c r="A137" s="470"/>
      <c r="B137" s="352" t="s">
        <v>148</v>
      </c>
      <c r="C137" s="303"/>
      <c r="D137" s="280"/>
      <c r="E137" s="304"/>
      <c r="F137" s="281"/>
      <c r="G137" s="491"/>
      <c r="H137" s="248">
        <f>G137*0.075</f>
        <v>0</v>
      </c>
      <c r="I137" s="248"/>
    </row>
    <row r="138" spans="1:203" s="264" customFormat="1" ht="183.75" customHeight="1">
      <c r="A138" s="469"/>
      <c r="B138" s="315" t="s">
        <v>149</v>
      </c>
      <c r="C138" s="416" t="s">
        <v>123</v>
      </c>
      <c r="D138" s="300">
        <v>429.1</v>
      </c>
      <c r="E138" s="300"/>
      <c r="F138" s="274">
        <f>D138*E138</f>
        <v>0</v>
      </c>
      <c r="G138" s="491"/>
      <c r="H138" s="248"/>
      <c r="I138" s="248"/>
    </row>
    <row r="139" spans="1:203" s="445" customFormat="1" ht="14.4">
      <c r="A139" s="469"/>
      <c r="B139" s="315"/>
      <c r="C139" s="416"/>
      <c r="D139" s="300"/>
      <c r="E139" s="300"/>
      <c r="F139" s="441"/>
      <c r="G139" s="491"/>
      <c r="H139" s="248"/>
      <c r="I139" s="248"/>
    </row>
    <row r="140" spans="1:203" s="445" customFormat="1" ht="84" customHeight="1">
      <c r="A140" s="489" t="s">
        <v>44</v>
      </c>
      <c r="B140" s="9" t="s">
        <v>202</v>
      </c>
      <c r="C140" s="416" t="s">
        <v>123</v>
      </c>
      <c r="D140" s="300">
        <v>100</v>
      </c>
      <c r="E140" s="300"/>
      <c r="F140" s="441">
        <f>D140*E140</f>
        <v>0</v>
      </c>
      <c r="G140" s="491"/>
      <c r="H140" s="248"/>
      <c r="I140" s="248"/>
    </row>
    <row r="141" spans="1:203" s="264" customFormat="1" ht="14.4">
      <c r="A141" s="471"/>
      <c r="B141" s="287"/>
      <c r="C141" s="318"/>
      <c r="D141" s="290"/>
      <c r="E141" s="290"/>
      <c r="F141" s="289">
        <f>D141*E141</f>
        <v>0</v>
      </c>
      <c r="G141" s="491"/>
      <c r="H141" s="248"/>
      <c r="I141" s="248"/>
    </row>
    <row r="142" spans="1:203" s="264" customFormat="1" ht="14.4">
      <c r="A142" s="472"/>
      <c r="B142" s="292" t="s">
        <v>21</v>
      </c>
      <c r="C142" s="319"/>
      <c r="D142" s="320"/>
      <c r="E142" s="320"/>
      <c r="F142" s="321">
        <f>SUM(F126:F141)</f>
        <v>0</v>
      </c>
      <c r="G142" s="491"/>
      <c r="H142" s="248"/>
      <c r="I142" s="248"/>
      <c r="J142" s="248"/>
      <c r="K142" s="248"/>
      <c r="L142" s="248"/>
      <c r="M142" s="248"/>
      <c r="N142" s="301"/>
      <c r="O142" s="248"/>
      <c r="P142" s="248"/>
      <c r="Q142" s="248"/>
      <c r="R142" s="248"/>
      <c r="S142" s="248"/>
      <c r="T142" s="301"/>
      <c r="U142" s="248"/>
      <c r="V142" s="248"/>
      <c r="W142" s="248"/>
      <c r="X142" s="248"/>
      <c r="Y142" s="248"/>
      <c r="Z142" s="301"/>
      <c r="AA142" s="248"/>
      <c r="AB142" s="248"/>
      <c r="AC142" s="248"/>
      <c r="AD142" s="248"/>
      <c r="AE142" s="248"/>
      <c r="AF142" s="301"/>
      <c r="AG142" s="248"/>
      <c r="AH142" s="248"/>
      <c r="AI142" s="248"/>
      <c r="AJ142" s="248"/>
      <c r="AK142" s="248"/>
      <c r="AL142" s="301"/>
      <c r="AM142" s="248"/>
      <c r="AN142" s="248"/>
      <c r="AO142" s="248"/>
      <c r="AP142" s="248"/>
      <c r="AQ142" s="248"/>
      <c r="AR142" s="301"/>
      <c r="AS142" s="248"/>
      <c r="AT142" s="248"/>
      <c r="AU142" s="248"/>
      <c r="AV142" s="248"/>
      <c r="AW142" s="248"/>
      <c r="AX142" s="301"/>
      <c r="AY142" s="248"/>
      <c r="AZ142" s="248"/>
      <c r="BA142" s="248"/>
      <c r="BB142" s="248"/>
      <c r="BC142" s="248"/>
      <c r="BD142" s="301"/>
      <c r="BE142" s="248"/>
      <c r="BF142" s="248"/>
      <c r="BG142" s="248"/>
      <c r="BH142" s="248"/>
      <c r="BI142" s="248"/>
      <c r="BJ142" s="301"/>
      <c r="BK142" s="248"/>
      <c r="BL142" s="248"/>
      <c r="BM142" s="248"/>
      <c r="BN142" s="248"/>
      <c r="BO142" s="248"/>
      <c r="BP142" s="301"/>
      <c r="BQ142" s="248"/>
      <c r="BR142" s="248"/>
      <c r="BS142" s="248"/>
      <c r="BT142" s="248"/>
      <c r="BU142" s="248"/>
      <c r="BV142" s="301"/>
      <c r="BW142" s="248"/>
      <c r="BX142" s="248"/>
      <c r="BY142" s="248"/>
      <c r="BZ142" s="248"/>
      <c r="CA142" s="248"/>
      <c r="CB142" s="301"/>
      <c r="CC142" s="248"/>
      <c r="CD142" s="248"/>
      <c r="CE142" s="248"/>
      <c r="CF142" s="248"/>
      <c r="CG142" s="248"/>
      <c r="CH142" s="301"/>
      <c r="CI142" s="248"/>
      <c r="CJ142" s="248"/>
      <c r="CK142" s="248"/>
      <c r="CL142" s="248"/>
      <c r="CM142" s="248"/>
      <c r="CN142" s="301"/>
      <c r="CO142" s="248"/>
      <c r="CP142" s="248"/>
      <c r="CQ142" s="248"/>
      <c r="CR142" s="248"/>
      <c r="CS142" s="248"/>
      <c r="CT142" s="301"/>
      <c r="CU142" s="248"/>
      <c r="CV142" s="248"/>
      <c r="CW142" s="248"/>
      <c r="CX142" s="248"/>
      <c r="CY142" s="248"/>
      <c r="CZ142" s="301"/>
      <c r="DA142" s="248"/>
      <c r="DB142" s="248"/>
      <c r="DC142" s="248"/>
      <c r="DD142" s="248"/>
      <c r="DE142" s="248"/>
      <c r="DF142" s="301"/>
      <c r="DG142" s="248"/>
      <c r="DH142" s="248"/>
      <c r="DI142" s="248"/>
      <c r="DJ142" s="248"/>
      <c r="DK142" s="248"/>
      <c r="DL142" s="301"/>
      <c r="DM142" s="248"/>
      <c r="DN142" s="248"/>
      <c r="DO142" s="248"/>
      <c r="DP142" s="248"/>
      <c r="DQ142" s="248"/>
      <c r="DR142" s="301"/>
      <c r="DS142" s="248"/>
      <c r="DT142" s="248"/>
      <c r="DU142" s="248"/>
      <c r="DV142" s="248"/>
      <c r="DW142" s="248"/>
      <c r="DX142" s="301"/>
      <c r="DY142" s="248"/>
      <c r="DZ142" s="248"/>
      <c r="EA142" s="248"/>
      <c r="EB142" s="248"/>
      <c r="EC142" s="248"/>
      <c r="ED142" s="301"/>
      <c r="EE142" s="248"/>
      <c r="EF142" s="248"/>
      <c r="EG142" s="248"/>
      <c r="EH142" s="248"/>
      <c r="EI142" s="248"/>
      <c r="EJ142" s="301"/>
      <c r="EK142" s="248"/>
      <c r="EL142" s="248"/>
      <c r="EM142" s="248"/>
      <c r="EN142" s="248"/>
      <c r="EO142" s="248"/>
      <c r="EP142" s="301"/>
      <c r="EQ142" s="248"/>
      <c r="ER142" s="248"/>
      <c r="ES142" s="248"/>
      <c r="ET142" s="248"/>
      <c r="EU142" s="248"/>
      <c r="EV142" s="301"/>
      <c r="EW142" s="248"/>
      <c r="EX142" s="248"/>
      <c r="EY142" s="248"/>
      <c r="EZ142" s="248"/>
      <c r="FA142" s="248"/>
      <c r="FB142" s="301"/>
      <c r="FC142" s="248"/>
      <c r="FD142" s="248"/>
      <c r="FE142" s="248"/>
      <c r="FF142" s="248"/>
      <c r="FG142" s="248"/>
      <c r="FH142" s="301"/>
      <c r="FI142" s="248"/>
      <c r="FJ142" s="248"/>
      <c r="FK142" s="248"/>
      <c r="FL142" s="248"/>
      <c r="FM142" s="248"/>
      <c r="FN142" s="301"/>
      <c r="FO142" s="248"/>
      <c r="FP142" s="248"/>
      <c r="FQ142" s="248"/>
      <c r="FR142" s="248"/>
      <c r="FS142" s="248"/>
      <c r="FT142" s="301"/>
      <c r="FU142" s="248"/>
      <c r="FV142" s="248"/>
      <c r="FW142" s="248"/>
      <c r="FX142" s="248"/>
      <c r="FY142" s="248"/>
      <c r="FZ142" s="301"/>
      <c r="GA142" s="248"/>
      <c r="GB142" s="248"/>
      <c r="GC142" s="248"/>
      <c r="GD142" s="248"/>
      <c r="GE142" s="248"/>
      <c r="GF142" s="301"/>
      <c r="GG142" s="248"/>
      <c r="GH142" s="248"/>
      <c r="GI142" s="248"/>
      <c r="GJ142" s="248"/>
      <c r="GK142" s="248"/>
      <c r="GL142" s="301"/>
      <c r="GM142" s="248"/>
      <c r="GN142" s="248"/>
      <c r="GO142" s="248"/>
      <c r="GP142" s="248"/>
      <c r="GQ142" s="248"/>
      <c r="GR142" s="301"/>
      <c r="GS142" s="248"/>
      <c r="GT142" s="248"/>
      <c r="GU142" s="248"/>
    </row>
    <row r="143" spans="1:203" s="264" customFormat="1" ht="14.4">
      <c r="A143" s="472"/>
      <c r="B143" s="292"/>
      <c r="C143" s="319"/>
      <c r="D143" s="320"/>
      <c r="E143" s="320"/>
      <c r="F143" s="321"/>
      <c r="G143" s="491"/>
      <c r="H143" s="248"/>
      <c r="I143" s="248"/>
      <c r="J143" s="248"/>
      <c r="K143" s="248"/>
      <c r="L143" s="248"/>
      <c r="M143" s="248"/>
      <c r="N143" s="301"/>
      <c r="O143" s="248"/>
      <c r="P143" s="248"/>
      <c r="Q143" s="248"/>
      <c r="R143" s="248"/>
      <c r="S143" s="248"/>
      <c r="T143" s="301"/>
      <c r="U143" s="248"/>
      <c r="V143" s="248"/>
      <c r="W143" s="248"/>
      <c r="X143" s="248"/>
      <c r="Y143" s="248"/>
      <c r="Z143" s="301"/>
      <c r="AA143" s="248"/>
      <c r="AB143" s="248"/>
      <c r="AC143" s="248"/>
      <c r="AD143" s="248"/>
      <c r="AE143" s="248"/>
      <c r="AF143" s="301"/>
      <c r="AG143" s="248"/>
      <c r="AH143" s="248"/>
      <c r="AI143" s="248"/>
      <c r="AJ143" s="248"/>
      <c r="AK143" s="248"/>
      <c r="AL143" s="301"/>
      <c r="AM143" s="248"/>
      <c r="AN143" s="248"/>
      <c r="AO143" s="248"/>
      <c r="AP143" s="248"/>
      <c r="AQ143" s="248"/>
      <c r="AR143" s="301"/>
      <c r="AS143" s="248"/>
      <c r="AT143" s="248"/>
      <c r="AU143" s="248"/>
      <c r="AV143" s="248"/>
      <c r="AW143" s="248"/>
      <c r="AX143" s="301"/>
      <c r="AY143" s="248"/>
      <c r="AZ143" s="248"/>
      <c r="BA143" s="248"/>
      <c r="BB143" s="248"/>
      <c r="BC143" s="248"/>
      <c r="BD143" s="301"/>
      <c r="BE143" s="248"/>
      <c r="BF143" s="248"/>
      <c r="BG143" s="248"/>
      <c r="BH143" s="248"/>
      <c r="BI143" s="248"/>
      <c r="BJ143" s="301"/>
      <c r="BK143" s="248"/>
      <c r="BL143" s="248"/>
      <c r="BM143" s="248"/>
      <c r="BN143" s="248"/>
      <c r="BO143" s="248"/>
      <c r="BP143" s="301"/>
      <c r="BQ143" s="248"/>
      <c r="BR143" s="248"/>
      <c r="BS143" s="248"/>
      <c r="BT143" s="248"/>
      <c r="BU143" s="248"/>
      <c r="BV143" s="301"/>
      <c r="BW143" s="248"/>
      <c r="BX143" s="248"/>
      <c r="BY143" s="248"/>
      <c r="BZ143" s="248"/>
      <c r="CA143" s="248"/>
      <c r="CB143" s="301"/>
      <c r="CC143" s="248"/>
      <c r="CD143" s="248"/>
      <c r="CE143" s="248"/>
      <c r="CF143" s="248"/>
      <c r="CG143" s="248"/>
      <c r="CH143" s="301"/>
      <c r="CI143" s="248"/>
      <c r="CJ143" s="248"/>
      <c r="CK143" s="248"/>
      <c r="CL143" s="248"/>
      <c r="CM143" s="248"/>
      <c r="CN143" s="301"/>
      <c r="CO143" s="248"/>
      <c r="CP143" s="248"/>
      <c r="CQ143" s="248"/>
      <c r="CR143" s="248"/>
      <c r="CS143" s="248"/>
      <c r="CT143" s="301"/>
      <c r="CU143" s="248"/>
      <c r="CV143" s="248"/>
      <c r="CW143" s="248"/>
      <c r="CX143" s="248"/>
      <c r="CY143" s="248"/>
      <c r="CZ143" s="301"/>
      <c r="DA143" s="248"/>
      <c r="DB143" s="248"/>
      <c r="DC143" s="248"/>
      <c r="DD143" s="248"/>
      <c r="DE143" s="248"/>
      <c r="DF143" s="301"/>
      <c r="DG143" s="248"/>
      <c r="DH143" s="248"/>
      <c r="DI143" s="248"/>
      <c r="DJ143" s="248"/>
      <c r="DK143" s="248"/>
      <c r="DL143" s="301"/>
      <c r="DM143" s="248"/>
      <c r="DN143" s="248"/>
      <c r="DO143" s="248"/>
      <c r="DP143" s="248"/>
      <c r="DQ143" s="248"/>
      <c r="DR143" s="301"/>
      <c r="DS143" s="248"/>
      <c r="DT143" s="248"/>
      <c r="DU143" s="248"/>
      <c r="DV143" s="248"/>
      <c r="DW143" s="248"/>
      <c r="DX143" s="301"/>
      <c r="DY143" s="248"/>
      <c r="DZ143" s="248"/>
      <c r="EA143" s="248"/>
      <c r="EB143" s="248"/>
      <c r="EC143" s="248"/>
      <c r="ED143" s="301"/>
      <c r="EE143" s="248"/>
      <c r="EF143" s="248"/>
      <c r="EG143" s="248"/>
      <c r="EH143" s="248"/>
      <c r="EI143" s="248"/>
      <c r="EJ143" s="301"/>
      <c r="EK143" s="248"/>
      <c r="EL143" s="248"/>
      <c r="EM143" s="248"/>
      <c r="EN143" s="248"/>
      <c r="EO143" s="248"/>
      <c r="EP143" s="301"/>
      <c r="EQ143" s="248"/>
      <c r="ER143" s="248"/>
      <c r="ES143" s="248"/>
      <c r="ET143" s="248"/>
      <c r="EU143" s="248"/>
      <c r="EV143" s="301"/>
      <c r="EW143" s="248"/>
      <c r="EX143" s="248"/>
      <c r="EY143" s="248"/>
      <c r="EZ143" s="248"/>
      <c r="FA143" s="248"/>
      <c r="FB143" s="301"/>
      <c r="FC143" s="248"/>
      <c r="FD143" s="248"/>
      <c r="FE143" s="248"/>
      <c r="FF143" s="248"/>
      <c r="FG143" s="248"/>
      <c r="FH143" s="301"/>
      <c r="FI143" s="248"/>
      <c r="FJ143" s="248"/>
      <c r="FK143" s="248"/>
      <c r="FL143" s="248"/>
      <c r="FM143" s="248"/>
      <c r="FN143" s="301"/>
      <c r="FO143" s="248"/>
      <c r="FP143" s="248"/>
      <c r="FQ143" s="248"/>
      <c r="FR143" s="248"/>
      <c r="FS143" s="248"/>
      <c r="FT143" s="301"/>
      <c r="FU143" s="248"/>
      <c r="FV143" s="248"/>
      <c r="FW143" s="248"/>
      <c r="FX143" s="248"/>
      <c r="FY143" s="248"/>
      <c r="FZ143" s="301"/>
      <c r="GA143" s="248"/>
      <c r="GB143" s="248"/>
      <c r="GC143" s="248"/>
      <c r="GD143" s="248"/>
      <c r="GE143" s="248"/>
      <c r="GF143" s="301"/>
      <c r="GG143" s="248"/>
      <c r="GH143" s="248"/>
      <c r="GI143" s="248"/>
      <c r="GJ143" s="248"/>
      <c r="GK143" s="248"/>
      <c r="GL143" s="301"/>
      <c r="GM143" s="248"/>
      <c r="GN143" s="248"/>
      <c r="GO143" s="248"/>
      <c r="GP143" s="248"/>
      <c r="GQ143" s="248"/>
      <c r="GR143" s="301"/>
      <c r="GS143" s="248"/>
      <c r="GT143" s="248"/>
      <c r="GU143" s="248"/>
    </row>
    <row r="144" spans="1:203" s="264" customFormat="1" ht="14.4">
      <c r="A144" s="473"/>
      <c r="B144" s="296"/>
      <c r="C144" s="297"/>
      <c r="D144" s="280"/>
      <c r="E144" s="281"/>
      <c r="F144" s="281"/>
      <c r="G144" s="491"/>
      <c r="H144" s="248"/>
      <c r="I144" s="248"/>
    </row>
    <row r="145" spans="1:203" s="323" customFormat="1" ht="18" customHeight="1">
      <c r="A145" s="481" t="s">
        <v>4</v>
      </c>
      <c r="B145" s="322" t="s">
        <v>190</v>
      </c>
      <c r="C145" s="279"/>
      <c r="D145" s="280"/>
      <c r="E145" s="281"/>
      <c r="F145" s="281">
        <f>D145*E145</f>
        <v>0</v>
      </c>
      <c r="G145" s="497"/>
      <c r="H145" s="248"/>
      <c r="I145" s="248"/>
    </row>
    <row r="146" spans="1:203" s="264" customFormat="1" ht="14.4">
      <c r="A146" s="474"/>
      <c r="B146" s="324"/>
      <c r="C146" s="279"/>
      <c r="D146" s="280"/>
      <c r="E146" s="281"/>
      <c r="F146" s="281"/>
      <c r="G146" s="491"/>
      <c r="H146" s="248"/>
      <c r="I146" s="248"/>
      <c r="J146" s="248"/>
      <c r="K146" s="248"/>
      <c r="L146" s="248"/>
      <c r="M146" s="248"/>
      <c r="N146" s="301"/>
      <c r="O146" s="248"/>
      <c r="P146" s="248"/>
      <c r="Q146" s="248"/>
      <c r="R146" s="248"/>
      <c r="S146" s="248"/>
      <c r="T146" s="301"/>
      <c r="U146" s="248"/>
      <c r="V146" s="248"/>
      <c r="W146" s="248"/>
      <c r="X146" s="248"/>
      <c r="Y146" s="248"/>
      <c r="Z146" s="301"/>
      <c r="AA146" s="248"/>
      <c r="AB146" s="248"/>
      <c r="AC146" s="248"/>
      <c r="AD146" s="248"/>
      <c r="AE146" s="248"/>
      <c r="AF146" s="301"/>
      <c r="AG146" s="248"/>
      <c r="AH146" s="248"/>
      <c r="AI146" s="248"/>
      <c r="AJ146" s="248"/>
      <c r="AK146" s="248"/>
      <c r="AL146" s="301"/>
      <c r="AM146" s="248"/>
      <c r="AN146" s="248"/>
      <c r="AO146" s="248"/>
      <c r="AP146" s="248"/>
      <c r="AQ146" s="248"/>
      <c r="AR146" s="301"/>
      <c r="AS146" s="248"/>
      <c r="AT146" s="248"/>
      <c r="AU146" s="248"/>
      <c r="AV146" s="248"/>
      <c r="AW146" s="248"/>
      <c r="AX146" s="301"/>
      <c r="AY146" s="248"/>
      <c r="AZ146" s="248"/>
      <c r="BA146" s="248"/>
      <c r="BB146" s="248"/>
      <c r="BC146" s="248"/>
      <c r="BD146" s="301"/>
      <c r="BE146" s="248"/>
      <c r="BF146" s="248"/>
      <c r="BG146" s="248"/>
      <c r="BH146" s="248"/>
      <c r="BI146" s="248"/>
      <c r="BJ146" s="301"/>
      <c r="BK146" s="248"/>
      <c r="BL146" s="248"/>
      <c r="BM146" s="248"/>
      <c r="BN146" s="248"/>
      <c r="BO146" s="248"/>
      <c r="BP146" s="301"/>
      <c r="BQ146" s="248"/>
      <c r="BR146" s="248"/>
      <c r="BS146" s="248"/>
      <c r="BT146" s="248"/>
      <c r="BU146" s="248"/>
      <c r="BV146" s="301"/>
      <c r="BW146" s="248"/>
      <c r="BX146" s="248"/>
      <c r="BY146" s="248"/>
      <c r="BZ146" s="248"/>
      <c r="CA146" s="248"/>
      <c r="CB146" s="301"/>
      <c r="CC146" s="248"/>
      <c r="CD146" s="248"/>
      <c r="CE146" s="248"/>
      <c r="CF146" s="248"/>
      <c r="CG146" s="248"/>
      <c r="CH146" s="301"/>
      <c r="CI146" s="248"/>
      <c r="CJ146" s="248"/>
      <c r="CK146" s="248"/>
      <c r="CL146" s="248"/>
      <c r="CM146" s="248"/>
      <c r="CN146" s="301"/>
      <c r="CO146" s="248"/>
      <c r="CP146" s="248"/>
      <c r="CQ146" s="248"/>
      <c r="CR146" s="248"/>
      <c r="CS146" s="248"/>
      <c r="CT146" s="301"/>
      <c r="CU146" s="248"/>
      <c r="CV146" s="248"/>
      <c r="CW146" s="248"/>
      <c r="CX146" s="248"/>
      <c r="CY146" s="248"/>
      <c r="CZ146" s="301"/>
      <c r="DA146" s="248"/>
      <c r="DB146" s="248"/>
      <c r="DC146" s="248"/>
      <c r="DD146" s="248"/>
      <c r="DE146" s="248"/>
      <c r="DF146" s="301"/>
      <c r="DG146" s="248"/>
      <c r="DH146" s="248"/>
      <c r="DI146" s="248"/>
      <c r="DJ146" s="248"/>
      <c r="DK146" s="248"/>
      <c r="DL146" s="301"/>
      <c r="DM146" s="248"/>
      <c r="DN146" s="248"/>
      <c r="DO146" s="248"/>
      <c r="DP146" s="248"/>
      <c r="DQ146" s="248"/>
      <c r="DR146" s="301"/>
      <c r="DS146" s="248"/>
      <c r="DT146" s="248"/>
      <c r="DU146" s="248"/>
      <c r="DV146" s="248"/>
      <c r="DW146" s="248"/>
      <c r="DX146" s="301"/>
      <c r="DY146" s="248"/>
      <c r="DZ146" s="248"/>
      <c r="EA146" s="248"/>
      <c r="EB146" s="248"/>
      <c r="EC146" s="248"/>
      <c r="ED146" s="301"/>
      <c r="EE146" s="248"/>
      <c r="EF146" s="248"/>
      <c r="EG146" s="248"/>
      <c r="EH146" s="248"/>
      <c r="EI146" s="248"/>
      <c r="EJ146" s="301"/>
      <c r="EK146" s="248"/>
      <c r="EL146" s="248"/>
      <c r="EM146" s="248"/>
      <c r="EN146" s="248"/>
      <c r="EO146" s="248"/>
      <c r="EP146" s="301"/>
      <c r="EQ146" s="248"/>
      <c r="ER146" s="248"/>
      <c r="ES146" s="248"/>
      <c r="ET146" s="248"/>
      <c r="EU146" s="248"/>
      <c r="EV146" s="301"/>
      <c r="EW146" s="248"/>
      <c r="EX146" s="248"/>
      <c r="EY146" s="248"/>
      <c r="EZ146" s="248"/>
      <c r="FA146" s="248"/>
      <c r="FB146" s="301"/>
      <c r="FC146" s="248"/>
      <c r="FD146" s="248"/>
      <c r="FE146" s="248"/>
      <c r="FF146" s="248"/>
      <c r="FG146" s="248"/>
      <c r="FH146" s="301"/>
      <c r="FI146" s="248"/>
      <c r="FJ146" s="248"/>
      <c r="FK146" s="248"/>
      <c r="FL146" s="248"/>
      <c r="FM146" s="248"/>
      <c r="FN146" s="301"/>
      <c r="FO146" s="248"/>
      <c r="FP146" s="248"/>
      <c r="FQ146" s="248"/>
      <c r="FR146" s="248"/>
      <c r="FS146" s="248"/>
      <c r="FT146" s="301"/>
      <c r="FU146" s="248"/>
      <c r="FV146" s="248"/>
      <c r="FW146" s="248"/>
      <c r="FX146" s="248"/>
      <c r="FY146" s="248"/>
      <c r="FZ146" s="301"/>
      <c r="GA146" s="248"/>
      <c r="GB146" s="248"/>
      <c r="GC146" s="248"/>
      <c r="GD146" s="248"/>
      <c r="GE146" s="248"/>
      <c r="GF146" s="301"/>
      <c r="GG146" s="248"/>
      <c r="GH146" s="248"/>
      <c r="GI146" s="248"/>
      <c r="GJ146" s="248"/>
      <c r="GK146" s="248"/>
      <c r="GL146" s="301"/>
      <c r="GM146" s="248"/>
      <c r="GN146" s="248"/>
      <c r="GO146" s="248"/>
      <c r="GP146" s="248"/>
      <c r="GQ146" s="248"/>
      <c r="GR146" s="301"/>
      <c r="GS146" s="248"/>
      <c r="GT146" s="248"/>
      <c r="GU146" s="248"/>
    </row>
    <row r="147" spans="1:203" s="264" customFormat="1" ht="14.4">
      <c r="A147" s="482" t="s">
        <v>5</v>
      </c>
      <c r="B147" s="275" t="s">
        <v>150</v>
      </c>
      <c r="C147" s="279"/>
      <c r="D147" s="280"/>
      <c r="E147" s="281"/>
      <c r="F147" s="281"/>
      <c r="G147" s="491"/>
      <c r="H147" s="248"/>
      <c r="I147" s="248"/>
      <c r="J147" s="248"/>
      <c r="K147" s="248"/>
      <c r="L147" s="248"/>
      <c r="M147" s="248"/>
      <c r="N147" s="301"/>
      <c r="O147" s="248"/>
      <c r="P147" s="248"/>
      <c r="Q147" s="248"/>
      <c r="R147" s="248"/>
      <c r="S147" s="248"/>
      <c r="T147" s="301"/>
      <c r="U147" s="248"/>
      <c r="V147" s="248"/>
      <c r="W147" s="248"/>
      <c r="X147" s="248"/>
      <c r="Y147" s="248"/>
      <c r="Z147" s="301"/>
      <c r="AA147" s="248"/>
      <c r="AB147" s="248"/>
      <c r="AC147" s="248"/>
      <c r="AD147" s="248"/>
      <c r="AE147" s="248"/>
      <c r="AF147" s="301"/>
      <c r="AG147" s="248"/>
      <c r="AH147" s="248"/>
      <c r="AI147" s="248"/>
      <c r="AJ147" s="248"/>
      <c r="AK147" s="248"/>
      <c r="AL147" s="301"/>
      <c r="AM147" s="248"/>
      <c r="AN147" s="248"/>
      <c r="AO147" s="248"/>
      <c r="AP147" s="248"/>
      <c r="AQ147" s="248"/>
      <c r="AR147" s="301"/>
      <c r="AS147" s="248"/>
      <c r="AT147" s="248"/>
      <c r="AU147" s="248"/>
      <c r="AV147" s="248"/>
      <c r="AW147" s="248"/>
      <c r="AX147" s="301"/>
      <c r="AY147" s="248"/>
      <c r="AZ147" s="248"/>
      <c r="BA147" s="248"/>
      <c r="BB147" s="248"/>
      <c r="BC147" s="248"/>
      <c r="BD147" s="301"/>
      <c r="BE147" s="248"/>
      <c r="BF147" s="248"/>
      <c r="BG147" s="248"/>
      <c r="BH147" s="248"/>
      <c r="BI147" s="248"/>
      <c r="BJ147" s="301"/>
      <c r="BK147" s="248"/>
      <c r="BL147" s="248"/>
      <c r="BM147" s="248"/>
      <c r="BN147" s="248"/>
      <c r="BO147" s="248"/>
      <c r="BP147" s="301"/>
      <c r="BQ147" s="248"/>
      <c r="BR147" s="248"/>
      <c r="BS147" s="248"/>
      <c r="BT147" s="248"/>
      <c r="BU147" s="248"/>
      <c r="BV147" s="301"/>
      <c r="BW147" s="248"/>
      <c r="BX147" s="248"/>
      <c r="BY147" s="248"/>
      <c r="BZ147" s="248"/>
      <c r="CA147" s="248"/>
      <c r="CB147" s="301"/>
      <c r="CC147" s="248"/>
      <c r="CD147" s="248"/>
      <c r="CE147" s="248"/>
      <c r="CF147" s="248"/>
      <c r="CG147" s="248"/>
      <c r="CH147" s="301"/>
      <c r="CI147" s="248"/>
      <c r="CJ147" s="248"/>
      <c r="CK147" s="248"/>
      <c r="CL147" s="248"/>
      <c r="CM147" s="248"/>
      <c r="CN147" s="301"/>
      <c r="CO147" s="248"/>
      <c r="CP147" s="248"/>
      <c r="CQ147" s="248"/>
      <c r="CR147" s="248"/>
      <c r="CS147" s="248"/>
      <c r="CT147" s="301"/>
      <c r="CU147" s="248"/>
      <c r="CV147" s="248"/>
      <c r="CW147" s="248"/>
      <c r="CX147" s="248"/>
      <c r="CY147" s="248"/>
      <c r="CZ147" s="301"/>
      <c r="DA147" s="248"/>
      <c r="DB147" s="248"/>
      <c r="DC147" s="248"/>
      <c r="DD147" s="248"/>
      <c r="DE147" s="248"/>
      <c r="DF147" s="301"/>
      <c r="DG147" s="248"/>
      <c r="DH147" s="248"/>
      <c r="DI147" s="248"/>
      <c r="DJ147" s="248"/>
      <c r="DK147" s="248"/>
      <c r="DL147" s="301"/>
      <c r="DM147" s="248"/>
      <c r="DN147" s="248"/>
      <c r="DO147" s="248"/>
      <c r="DP147" s="248"/>
      <c r="DQ147" s="248"/>
      <c r="DR147" s="301"/>
      <c r="DS147" s="248"/>
      <c r="DT147" s="248"/>
      <c r="DU147" s="248"/>
      <c r="DV147" s="248"/>
      <c r="DW147" s="248"/>
      <c r="DX147" s="301"/>
      <c r="DY147" s="248"/>
      <c r="DZ147" s="248"/>
      <c r="EA147" s="248"/>
      <c r="EB147" s="248"/>
      <c r="EC147" s="248"/>
      <c r="ED147" s="301"/>
      <c r="EE147" s="248"/>
      <c r="EF147" s="248"/>
      <c r="EG147" s="248"/>
      <c r="EH147" s="248"/>
      <c r="EI147" s="248"/>
      <c r="EJ147" s="301"/>
      <c r="EK147" s="248"/>
      <c r="EL147" s="248"/>
      <c r="EM147" s="248"/>
      <c r="EN147" s="248"/>
      <c r="EO147" s="248"/>
      <c r="EP147" s="301"/>
      <c r="EQ147" s="248"/>
      <c r="ER147" s="248"/>
      <c r="ES147" s="248"/>
      <c r="ET147" s="248"/>
      <c r="EU147" s="248"/>
      <c r="EV147" s="301"/>
      <c r="EW147" s="248"/>
      <c r="EX147" s="248"/>
      <c r="EY147" s="248"/>
      <c r="EZ147" s="248"/>
      <c r="FA147" s="248"/>
      <c r="FB147" s="301"/>
      <c r="FC147" s="248"/>
      <c r="FD147" s="248"/>
      <c r="FE147" s="248"/>
      <c r="FF147" s="248"/>
      <c r="FG147" s="248"/>
      <c r="FH147" s="301"/>
      <c r="FI147" s="248"/>
      <c r="FJ147" s="248"/>
      <c r="FK147" s="248"/>
      <c r="FL147" s="248"/>
      <c r="FM147" s="248"/>
      <c r="FN147" s="301"/>
      <c r="FO147" s="248"/>
      <c r="FP147" s="248"/>
      <c r="FQ147" s="248"/>
      <c r="FR147" s="248"/>
      <c r="FS147" s="248"/>
      <c r="FT147" s="301"/>
      <c r="FU147" s="248"/>
      <c r="FV147" s="248"/>
      <c r="FW147" s="248"/>
      <c r="FX147" s="248"/>
      <c r="FY147" s="248"/>
      <c r="FZ147" s="301"/>
      <c r="GA147" s="248"/>
      <c r="GB147" s="248"/>
      <c r="GC147" s="248"/>
      <c r="GD147" s="248"/>
      <c r="GE147" s="248"/>
      <c r="GF147" s="301"/>
      <c r="GG147" s="248"/>
      <c r="GH147" s="248"/>
      <c r="GI147" s="248"/>
      <c r="GJ147" s="248"/>
      <c r="GK147" s="248"/>
      <c r="GL147" s="301"/>
      <c r="GM147" s="248"/>
      <c r="GN147" s="248"/>
      <c r="GO147" s="248"/>
      <c r="GP147" s="248"/>
      <c r="GQ147" s="248"/>
      <c r="GR147" s="301"/>
      <c r="GS147" s="248"/>
      <c r="GT147" s="248"/>
      <c r="GU147" s="248"/>
    </row>
    <row r="148" spans="1:203" s="264" customFormat="1" ht="150" customHeight="1">
      <c r="A148" s="482"/>
      <c r="B148" s="448" t="s">
        <v>171</v>
      </c>
      <c r="C148" s="276"/>
      <c r="D148" s="277"/>
      <c r="E148" s="274"/>
      <c r="F148" s="274">
        <f>D148*E148</f>
        <v>0</v>
      </c>
      <c r="G148" s="625"/>
      <c r="H148" s="625"/>
      <c r="I148" s="625"/>
      <c r="J148" s="248"/>
      <c r="K148" s="248"/>
      <c r="L148" s="248"/>
      <c r="M148" s="248"/>
      <c r="N148" s="301"/>
      <c r="O148" s="248"/>
      <c r="P148" s="248"/>
      <c r="Q148" s="248"/>
      <c r="R148" s="248"/>
      <c r="S148" s="248"/>
      <c r="T148" s="301"/>
      <c r="U148" s="248"/>
      <c r="V148" s="248"/>
      <c r="W148" s="248"/>
      <c r="X148" s="248"/>
      <c r="Y148" s="248"/>
      <c r="Z148" s="301"/>
      <c r="AA148" s="248"/>
      <c r="AB148" s="248"/>
      <c r="AC148" s="248"/>
      <c r="AD148" s="248"/>
      <c r="AE148" s="248"/>
      <c r="AF148" s="301"/>
      <c r="AG148" s="248"/>
      <c r="AH148" s="248"/>
      <c r="AI148" s="248"/>
      <c r="AJ148" s="248"/>
      <c r="AK148" s="248"/>
      <c r="AL148" s="301"/>
      <c r="AM148" s="248"/>
      <c r="AN148" s="248"/>
      <c r="AO148" s="248"/>
      <c r="AP148" s="248"/>
      <c r="AQ148" s="248"/>
      <c r="AR148" s="301"/>
      <c r="AS148" s="248"/>
      <c r="AT148" s="248"/>
      <c r="AU148" s="248"/>
      <c r="AV148" s="248"/>
      <c r="AW148" s="248"/>
      <c r="AX148" s="301"/>
      <c r="AY148" s="248"/>
      <c r="AZ148" s="248"/>
      <c r="BA148" s="248"/>
      <c r="BB148" s="248"/>
      <c r="BC148" s="248"/>
      <c r="BD148" s="301"/>
      <c r="BE148" s="248"/>
      <c r="BF148" s="248"/>
      <c r="BG148" s="248"/>
      <c r="BH148" s="248"/>
      <c r="BI148" s="248"/>
      <c r="BJ148" s="301"/>
      <c r="BK148" s="248"/>
      <c r="BL148" s="248"/>
      <c r="BM148" s="248"/>
      <c r="BN148" s="248"/>
      <c r="BO148" s="248"/>
      <c r="BP148" s="301"/>
      <c r="BQ148" s="248"/>
      <c r="BR148" s="248"/>
      <c r="BS148" s="248"/>
      <c r="BT148" s="248"/>
      <c r="BU148" s="248"/>
      <c r="BV148" s="301"/>
      <c r="BW148" s="248"/>
      <c r="BX148" s="248"/>
      <c r="BY148" s="248"/>
      <c r="BZ148" s="248"/>
      <c r="CA148" s="248"/>
      <c r="CB148" s="301"/>
      <c r="CC148" s="248"/>
      <c r="CD148" s="248"/>
      <c r="CE148" s="248"/>
      <c r="CF148" s="248"/>
      <c r="CG148" s="248"/>
      <c r="CH148" s="301"/>
      <c r="CI148" s="248"/>
      <c r="CJ148" s="248"/>
      <c r="CK148" s="248"/>
      <c r="CL148" s="248"/>
      <c r="CM148" s="248"/>
      <c r="CN148" s="301"/>
      <c r="CO148" s="248"/>
      <c r="CP148" s="248"/>
      <c r="CQ148" s="248"/>
      <c r="CR148" s="248"/>
      <c r="CS148" s="248"/>
      <c r="CT148" s="301"/>
      <c r="CU148" s="248"/>
      <c r="CV148" s="248"/>
      <c r="CW148" s="248"/>
      <c r="CX148" s="248"/>
      <c r="CY148" s="248"/>
      <c r="CZ148" s="301"/>
      <c r="DA148" s="248"/>
      <c r="DB148" s="248"/>
      <c r="DC148" s="248"/>
      <c r="DD148" s="248"/>
      <c r="DE148" s="248"/>
      <c r="DF148" s="301"/>
      <c r="DG148" s="248"/>
      <c r="DH148" s="248"/>
      <c r="DI148" s="248"/>
      <c r="DJ148" s="248"/>
      <c r="DK148" s="248"/>
      <c r="DL148" s="301"/>
      <c r="DM148" s="248"/>
      <c r="DN148" s="248"/>
      <c r="DO148" s="248"/>
      <c r="DP148" s="248"/>
      <c r="DQ148" s="248"/>
      <c r="DR148" s="301"/>
      <c r="DS148" s="248"/>
      <c r="DT148" s="248"/>
      <c r="DU148" s="248"/>
      <c r="DV148" s="248"/>
      <c r="DW148" s="248"/>
      <c r="DX148" s="301"/>
      <c r="DY148" s="248"/>
      <c r="DZ148" s="248"/>
      <c r="EA148" s="248"/>
      <c r="EB148" s="248"/>
      <c r="EC148" s="248"/>
      <c r="ED148" s="301"/>
      <c r="EE148" s="248"/>
      <c r="EF148" s="248"/>
      <c r="EG148" s="248"/>
      <c r="EH148" s="248"/>
      <c r="EI148" s="248"/>
      <c r="EJ148" s="301"/>
      <c r="EK148" s="248"/>
      <c r="EL148" s="248"/>
      <c r="EM148" s="248"/>
      <c r="EN148" s="248"/>
      <c r="EO148" s="248"/>
      <c r="EP148" s="301"/>
      <c r="EQ148" s="248"/>
      <c r="ER148" s="248"/>
      <c r="ES148" s="248"/>
      <c r="ET148" s="248"/>
      <c r="EU148" s="248"/>
      <c r="EV148" s="301"/>
      <c r="EW148" s="248"/>
      <c r="EX148" s="248"/>
      <c r="EY148" s="248"/>
      <c r="EZ148" s="248"/>
      <c r="FA148" s="248"/>
      <c r="FB148" s="301"/>
      <c r="FC148" s="248"/>
      <c r="FD148" s="248"/>
      <c r="FE148" s="248"/>
      <c r="FF148" s="248"/>
      <c r="FG148" s="248"/>
      <c r="FH148" s="301"/>
      <c r="FI148" s="248"/>
      <c r="FJ148" s="248"/>
      <c r="FK148" s="248"/>
      <c r="FL148" s="248"/>
      <c r="FM148" s="248"/>
      <c r="FN148" s="301"/>
      <c r="FO148" s="248"/>
      <c r="FP148" s="248"/>
      <c r="FQ148" s="248"/>
      <c r="FR148" s="248"/>
      <c r="FS148" s="248"/>
      <c r="FT148" s="301"/>
      <c r="FU148" s="248"/>
      <c r="FV148" s="248"/>
      <c r="FW148" s="248"/>
      <c r="FX148" s="248"/>
      <c r="FY148" s="248"/>
      <c r="FZ148" s="301"/>
      <c r="GA148" s="248"/>
      <c r="GB148" s="248"/>
      <c r="GC148" s="248"/>
      <c r="GD148" s="248"/>
      <c r="GE148" s="248"/>
      <c r="GF148" s="301"/>
      <c r="GG148" s="248"/>
      <c r="GH148" s="248"/>
      <c r="GI148" s="248"/>
      <c r="GJ148" s="248"/>
      <c r="GK148" s="248"/>
      <c r="GL148" s="301"/>
      <c r="GM148" s="248"/>
      <c r="GN148" s="248"/>
      <c r="GO148" s="248"/>
      <c r="GP148" s="248"/>
      <c r="GQ148" s="248"/>
      <c r="GR148" s="301"/>
      <c r="GS148" s="248"/>
      <c r="GT148" s="248"/>
      <c r="GU148" s="248"/>
    </row>
    <row r="149" spans="1:203" s="264" customFormat="1" ht="215.25" customHeight="1">
      <c r="A149" s="482"/>
      <c r="B149" s="448" t="s">
        <v>172</v>
      </c>
      <c r="C149" s="276"/>
      <c r="D149" s="277"/>
      <c r="E149" s="274"/>
      <c r="F149" s="274"/>
      <c r="G149" s="497"/>
      <c r="H149" s="323"/>
      <c r="I149" s="323"/>
      <c r="J149" s="248"/>
      <c r="K149" s="248"/>
      <c r="L149" s="248"/>
      <c r="M149" s="248"/>
      <c r="N149" s="301"/>
      <c r="O149" s="248"/>
      <c r="P149" s="248"/>
      <c r="Q149" s="248"/>
      <c r="R149" s="248"/>
      <c r="S149" s="248"/>
      <c r="T149" s="301"/>
      <c r="U149" s="248"/>
      <c r="V149" s="248"/>
      <c r="W149" s="248"/>
      <c r="X149" s="248"/>
      <c r="Y149" s="248"/>
      <c r="Z149" s="301"/>
      <c r="AA149" s="248"/>
      <c r="AB149" s="248"/>
      <c r="AC149" s="248"/>
      <c r="AD149" s="248"/>
      <c r="AE149" s="248"/>
      <c r="AF149" s="301"/>
      <c r="AG149" s="248"/>
      <c r="AH149" s="248"/>
      <c r="AI149" s="248"/>
      <c r="AJ149" s="248"/>
      <c r="AK149" s="248"/>
      <c r="AL149" s="301"/>
      <c r="AM149" s="248"/>
      <c r="AN149" s="248"/>
      <c r="AO149" s="248"/>
      <c r="AP149" s="248"/>
      <c r="AQ149" s="248"/>
      <c r="AR149" s="301"/>
      <c r="AS149" s="248"/>
      <c r="AT149" s="248"/>
      <c r="AU149" s="248"/>
      <c r="AV149" s="248"/>
      <c r="AW149" s="248"/>
      <c r="AX149" s="301"/>
      <c r="AY149" s="248"/>
      <c r="AZ149" s="248"/>
      <c r="BA149" s="248"/>
      <c r="BB149" s="248"/>
      <c r="BC149" s="248"/>
      <c r="BD149" s="301"/>
      <c r="BE149" s="248"/>
      <c r="BF149" s="248"/>
      <c r="BG149" s="248"/>
      <c r="BH149" s="248"/>
      <c r="BI149" s="248"/>
      <c r="BJ149" s="301"/>
      <c r="BK149" s="248"/>
      <c r="BL149" s="248"/>
      <c r="BM149" s="248"/>
      <c r="BN149" s="248"/>
      <c r="BO149" s="248"/>
      <c r="BP149" s="301"/>
      <c r="BQ149" s="248"/>
      <c r="BR149" s="248"/>
      <c r="BS149" s="248"/>
      <c r="BT149" s="248"/>
      <c r="BU149" s="248"/>
      <c r="BV149" s="301"/>
      <c r="BW149" s="248"/>
      <c r="BX149" s="248"/>
      <c r="BY149" s="248"/>
      <c r="BZ149" s="248"/>
      <c r="CA149" s="248"/>
      <c r="CB149" s="301"/>
      <c r="CC149" s="248"/>
      <c r="CD149" s="248"/>
      <c r="CE149" s="248"/>
      <c r="CF149" s="248"/>
      <c r="CG149" s="248"/>
      <c r="CH149" s="301"/>
      <c r="CI149" s="248"/>
      <c r="CJ149" s="248"/>
      <c r="CK149" s="248"/>
      <c r="CL149" s="248"/>
      <c r="CM149" s="248"/>
      <c r="CN149" s="301"/>
      <c r="CO149" s="248"/>
      <c r="CP149" s="248"/>
      <c r="CQ149" s="248"/>
      <c r="CR149" s="248"/>
      <c r="CS149" s="248"/>
      <c r="CT149" s="301"/>
      <c r="CU149" s="248"/>
      <c r="CV149" s="248"/>
      <c r="CW149" s="248"/>
      <c r="CX149" s="248"/>
      <c r="CY149" s="248"/>
      <c r="CZ149" s="301"/>
      <c r="DA149" s="248"/>
      <c r="DB149" s="248"/>
      <c r="DC149" s="248"/>
      <c r="DD149" s="248"/>
      <c r="DE149" s="248"/>
      <c r="DF149" s="301"/>
      <c r="DG149" s="248"/>
      <c r="DH149" s="248"/>
      <c r="DI149" s="248"/>
      <c r="DJ149" s="248"/>
      <c r="DK149" s="248"/>
      <c r="DL149" s="301"/>
      <c r="DM149" s="248"/>
      <c r="DN149" s="248"/>
      <c r="DO149" s="248"/>
      <c r="DP149" s="248"/>
      <c r="DQ149" s="248"/>
      <c r="DR149" s="301"/>
      <c r="DS149" s="248"/>
      <c r="DT149" s="248"/>
      <c r="DU149" s="248"/>
      <c r="DV149" s="248"/>
      <c r="DW149" s="248"/>
      <c r="DX149" s="301"/>
      <c r="DY149" s="248"/>
      <c r="DZ149" s="248"/>
      <c r="EA149" s="248"/>
      <c r="EB149" s="248"/>
      <c r="EC149" s="248"/>
      <c r="ED149" s="301"/>
      <c r="EE149" s="248"/>
      <c r="EF149" s="248"/>
      <c r="EG149" s="248"/>
      <c r="EH149" s="248"/>
      <c r="EI149" s="248"/>
      <c r="EJ149" s="301"/>
      <c r="EK149" s="248"/>
      <c r="EL149" s="248"/>
      <c r="EM149" s="248"/>
      <c r="EN149" s="248"/>
      <c r="EO149" s="248"/>
      <c r="EP149" s="301"/>
      <c r="EQ149" s="248"/>
      <c r="ER149" s="248"/>
      <c r="ES149" s="248"/>
      <c r="ET149" s="248"/>
      <c r="EU149" s="248"/>
      <c r="EV149" s="301"/>
      <c r="EW149" s="248"/>
      <c r="EX149" s="248"/>
      <c r="EY149" s="248"/>
      <c r="EZ149" s="248"/>
      <c r="FA149" s="248"/>
      <c r="FB149" s="301"/>
      <c r="FC149" s="248"/>
      <c r="FD149" s="248"/>
      <c r="FE149" s="248"/>
      <c r="FF149" s="248"/>
      <c r="FG149" s="248"/>
      <c r="FH149" s="301"/>
      <c r="FI149" s="248"/>
      <c r="FJ149" s="248"/>
      <c r="FK149" s="248"/>
      <c r="FL149" s="248"/>
      <c r="FM149" s="248"/>
      <c r="FN149" s="301"/>
      <c r="FO149" s="248"/>
      <c r="FP149" s="248"/>
      <c r="FQ149" s="248"/>
      <c r="FR149" s="248"/>
      <c r="FS149" s="248"/>
      <c r="FT149" s="301"/>
      <c r="FU149" s="248"/>
      <c r="FV149" s="248"/>
      <c r="FW149" s="248"/>
      <c r="FX149" s="248"/>
      <c r="FY149" s="248"/>
      <c r="FZ149" s="301"/>
      <c r="GA149" s="248"/>
      <c r="GB149" s="248"/>
      <c r="GC149" s="248"/>
      <c r="GD149" s="248"/>
      <c r="GE149" s="248"/>
      <c r="GF149" s="301"/>
      <c r="GG149" s="248"/>
      <c r="GH149" s="248"/>
      <c r="GI149" s="248"/>
      <c r="GJ149" s="248"/>
      <c r="GK149" s="248"/>
      <c r="GL149" s="301"/>
      <c r="GM149" s="248"/>
      <c r="GN149" s="248"/>
      <c r="GO149" s="248"/>
      <c r="GP149" s="248"/>
      <c r="GQ149" s="248"/>
      <c r="GR149" s="301"/>
      <c r="GS149" s="248"/>
      <c r="GT149" s="248"/>
      <c r="GU149" s="248"/>
    </row>
    <row r="150" spans="1:203" s="264" customFormat="1" ht="14.4">
      <c r="A150" s="482"/>
      <c r="B150" s="448" t="s">
        <v>173</v>
      </c>
      <c r="C150" s="419" t="s">
        <v>2</v>
      </c>
      <c r="D150" s="277">
        <v>3</v>
      </c>
      <c r="E150" s="274"/>
      <c r="F150" s="274">
        <f>D150*E150</f>
        <v>0</v>
      </c>
      <c r="G150" s="491"/>
      <c r="H150" s="248"/>
      <c r="I150" s="248"/>
      <c r="J150" s="248"/>
      <c r="K150" s="248"/>
      <c r="L150" s="248"/>
      <c r="M150" s="248"/>
      <c r="N150" s="301"/>
      <c r="O150" s="248"/>
      <c r="P150" s="248"/>
      <c r="Q150" s="248"/>
      <c r="R150" s="248"/>
      <c r="S150" s="248"/>
      <c r="T150" s="301"/>
      <c r="U150" s="248"/>
      <c r="V150" s="248"/>
      <c r="W150" s="248"/>
      <c r="X150" s="248"/>
      <c r="Y150" s="248"/>
      <c r="Z150" s="301"/>
      <c r="AA150" s="248"/>
      <c r="AB150" s="248"/>
      <c r="AC150" s="248"/>
      <c r="AD150" s="248"/>
      <c r="AE150" s="248"/>
      <c r="AF150" s="301"/>
      <c r="AG150" s="248"/>
      <c r="AH150" s="248"/>
      <c r="AI150" s="248"/>
      <c r="AJ150" s="248"/>
      <c r="AK150" s="248"/>
      <c r="AL150" s="301"/>
      <c r="AM150" s="248"/>
      <c r="AN150" s="248"/>
      <c r="AO150" s="248"/>
      <c r="AP150" s="248"/>
      <c r="AQ150" s="248"/>
      <c r="AR150" s="301"/>
      <c r="AS150" s="248"/>
      <c r="AT150" s="248"/>
      <c r="AU150" s="248"/>
      <c r="AV150" s="248"/>
      <c r="AW150" s="248"/>
      <c r="AX150" s="301"/>
      <c r="AY150" s="248"/>
      <c r="AZ150" s="248"/>
      <c r="BA150" s="248"/>
      <c r="BB150" s="248"/>
      <c r="BC150" s="248"/>
      <c r="BD150" s="301"/>
      <c r="BE150" s="248"/>
      <c r="BF150" s="248"/>
      <c r="BG150" s="248"/>
      <c r="BH150" s="248"/>
      <c r="BI150" s="248"/>
      <c r="BJ150" s="301"/>
      <c r="BK150" s="248"/>
      <c r="BL150" s="248"/>
      <c r="BM150" s="248"/>
      <c r="BN150" s="248"/>
      <c r="BO150" s="248"/>
      <c r="BP150" s="301"/>
      <c r="BQ150" s="248"/>
      <c r="BR150" s="248"/>
      <c r="BS150" s="248"/>
      <c r="BT150" s="248"/>
      <c r="BU150" s="248"/>
      <c r="BV150" s="301"/>
      <c r="BW150" s="248"/>
      <c r="BX150" s="248"/>
      <c r="BY150" s="248"/>
      <c r="BZ150" s="248"/>
      <c r="CA150" s="248"/>
      <c r="CB150" s="301"/>
      <c r="CC150" s="248"/>
      <c r="CD150" s="248"/>
      <c r="CE150" s="248"/>
      <c r="CF150" s="248"/>
      <c r="CG150" s="248"/>
      <c r="CH150" s="301"/>
      <c r="CI150" s="248"/>
      <c r="CJ150" s="248"/>
      <c r="CK150" s="248"/>
      <c r="CL150" s="248"/>
      <c r="CM150" s="248"/>
      <c r="CN150" s="301"/>
      <c r="CO150" s="248"/>
      <c r="CP150" s="248"/>
      <c r="CQ150" s="248"/>
      <c r="CR150" s="248"/>
      <c r="CS150" s="248"/>
      <c r="CT150" s="301"/>
      <c r="CU150" s="248"/>
      <c r="CV150" s="248"/>
      <c r="CW150" s="248"/>
      <c r="CX150" s="248"/>
      <c r="CY150" s="248"/>
      <c r="CZ150" s="301"/>
      <c r="DA150" s="248"/>
      <c r="DB150" s="248"/>
      <c r="DC150" s="248"/>
      <c r="DD150" s="248"/>
      <c r="DE150" s="248"/>
      <c r="DF150" s="301"/>
      <c r="DG150" s="248"/>
      <c r="DH150" s="248"/>
      <c r="DI150" s="248"/>
      <c r="DJ150" s="248"/>
      <c r="DK150" s="248"/>
      <c r="DL150" s="301"/>
      <c r="DM150" s="248"/>
      <c r="DN150" s="248"/>
      <c r="DO150" s="248"/>
      <c r="DP150" s="248"/>
      <c r="DQ150" s="248"/>
      <c r="DR150" s="301"/>
      <c r="DS150" s="248"/>
      <c r="DT150" s="248"/>
      <c r="DU150" s="248"/>
      <c r="DV150" s="248"/>
      <c r="DW150" s="248"/>
      <c r="DX150" s="301"/>
      <c r="DY150" s="248"/>
      <c r="DZ150" s="248"/>
      <c r="EA150" s="248"/>
      <c r="EB150" s="248"/>
      <c r="EC150" s="248"/>
      <c r="ED150" s="301"/>
      <c r="EE150" s="248"/>
      <c r="EF150" s="248"/>
      <c r="EG150" s="248"/>
      <c r="EH150" s="248"/>
      <c r="EI150" s="248"/>
      <c r="EJ150" s="301"/>
      <c r="EK150" s="248"/>
      <c r="EL150" s="248"/>
      <c r="EM150" s="248"/>
      <c r="EN150" s="248"/>
      <c r="EO150" s="248"/>
      <c r="EP150" s="301"/>
      <c r="EQ150" s="248"/>
      <c r="ER150" s="248"/>
      <c r="ES150" s="248"/>
      <c r="ET150" s="248"/>
      <c r="EU150" s="248"/>
      <c r="EV150" s="301"/>
      <c r="EW150" s="248"/>
      <c r="EX150" s="248"/>
      <c r="EY150" s="248"/>
      <c r="EZ150" s="248"/>
      <c r="FA150" s="248"/>
      <c r="FB150" s="301"/>
      <c r="FC150" s="248"/>
      <c r="FD150" s="248"/>
      <c r="FE150" s="248"/>
      <c r="FF150" s="248"/>
      <c r="FG150" s="248"/>
      <c r="FH150" s="301"/>
      <c r="FI150" s="248"/>
      <c r="FJ150" s="248"/>
      <c r="FK150" s="248"/>
      <c r="FL150" s="248"/>
      <c r="FM150" s="248"/>
      <c r="FN150" s="301"/>
      <c r="FO150" s="248"/>
      <c r="FP150" s="248"/>
      <c r="FQ150" s="248"/>
      <c r="FR150" s="248"/>
      <c r="FS150" s="248"/>
      <c r="FT150" s="301"/>
      <c r="FU150" s="248"/>
      <c r="FV150" s="248"/>
      <c r="FW150" s="248"/>
      <c r="FX150" s="248"/>
      <c r="FY150" s="248"/>
      <c r="FZ150" s="301"/>
      <c r="GA150" s="248"/>
      <c r="GB150" s="248"/>
      <c r="GC150" s="248"/>
      <c r="GD150" s="248"/>
      <c r="GE150" s="248"/>
      <c r="GF150" s="301"/>
      <c r="GG150" s="248"/>
      <c r="GH150" s="248"/>
      <c r="GI150" s="248"/>
      <c r="GJ150" s="248"/>
      <c r="GK150" s="248"/>
      <c r="GL150" s="301"/>
      <c r="GM150" s="248"/>
      <c r="GN150" s="248"/>
      <c r="GO150" s="248"/>
      <c r="GP150" s="248"/>
      <c r="GQ150" s="248"/>
      <c r="GR150" s="301"/>
      <c r="GS150" s="248"/>
      <c r="GT150" s="248"/>
      <c r="GU150" s="248"/>
    </row>
    <row r="151" spans="1:203" s="264" customFormat="1" ht="14.4">
      <c r="A151" s="482"/>
      <c r="B151" s="448" t="s">
        <v>174</v>
      </c>
      <c r="C151" s="419" t="s">
        <v>2</v>
      </c>
      <c r="D151" s="277">
        <v>3</v>
      </c>
      <c r="E151" s="274"/>
      <c r="F151" s="274">
        <f>D151*E151</f>
        <v>0</v>
      </c>
      <c r="G151" s="491"/>
      <c r="H151" s="248"/>
      <c r="I151" s="248"/>
      <c r="J151" s="248"/>
    </row>
    <row r="152" spans="1:203" s="264" customFormat="1" ht="14.4">
      <c r="A152" s="482"/>
      <c r="B152" s="285"/>
      <c r="C152" s="419"/>
      <c r="D152" s="277"/>
      <c r="E152" s="274"/>
      <c r="F152" s="274"/>
      <c r="G152" s="491"/>
      <c r="H152" s="248"/>
      <c r="I152" s="248"/>
      <c r="J152" s="248"/>
    </row>
    <row r="153" spans="1:203" s="264" customFormat="1" ht="14.4">
      <c r="A153" s="482" t="s">
        <v>31</v>
      </c>
      <c r="B153" s="285" t="s">
        <v>167</v>
      </c>
      <c r="C153" s="419"/>
      <c r="D153" s="277"/>
      <c r="E153" s="274"/>
      <c r="F153" s="274"/>
      <c r="G153" s="491"/>
      <c r="H153" s="248"/>
      <c r="I153" s="248"/>
      <c r="J153" s="248"/>
    </row>
    <row r="154" spans="1:203" s="264" customFormat="1" ht="214.5" customHeight="1">
      <c r="A154" s="482"/>
      <c r="B154" s="440" t="s">
        <v>168</v>
      </c>
      <c r="C154" s="419"/>
      <c r="D154" s="277"/>
      <c r="E154" s="274"/>
      <c r="F154" s="274"/>
      <c r="G154" s="498"/>
      <c r="H154" s="248"/>
      <c r="I154" s="248"/>
      <c r="J154" s="248"/>
    </row>
    <row r="155" spans="1:203" s="264" customFormat="1" ht="150.75" customHeight="1">
      <c r="A155" s="305"/>
      <c r="B155" s="442" t="s">
        <v>170</v>
      </c>
      <c r="C155" s="419"/>
      <c r="D155" s="277"/>
      <c r="E155" s="274"/>
      <c r="F155" s="274"/>
      <c r="G155" s="491"/>
      <c r="H155" s="248"/>
      <c r="I155" s="248"/>
      <c r="J155" s="248"/>
    </row>
    <row r="156" spans="1:203" s="264" customFormat="1" ht="179.4">
      <c r="A156" s="305"/>
      <c r="B156" s="461" t="s">
        <v>188</v>
      </c>
      <c r="C156" s="443" t="s">
        <v>2</v>
      </c>
      <c r="D156" s="454">
        <v>28</v>
      </c>
      <c r="E156" s="455"/>
      <c r="F156" s="455">
        <f>D156*E156</f>
        <v>0</v>
      </c>
      <c r="G156" s="491"/>
      <c r="H156" s="248"/>
      <c r="I156" s="248"/>
      <c r="J156" s="248"/>
    </row>
    <row r="157" spans="1:203" s="264" customFormat="1" ht="14.4">
      <c r="A157" s="325"/>
      <c r="B157" s="312"/>
      <c r="C157" s="279"/>
      <c r="D157" s="280"/>
      <c r="E157" s="281"/>
      <c r="F157" s="281"/>
      <c r="G157" s="491"/>
      <c r="H157" s="248"/>
      <c r="I157" s="248"/>
    </row>
    <row r="158" spans="1:203" s="264" customFormat="1" ht="14.4">
      <c r="A158" s="326"/>
      <c r="B158" s="327" t="s">
        <v>21</v>
      </c>
      <c r="C158" s="328"/>
      <c r="D158" s="329"/>
      <c r="E158" s="329"/>
      <c r="F158" s="330">
        <f>SUM(F149:F156)</f>
        <v>0</v>
      </c>
      <c r="G158" s="491"/>
      <c r="H158" s="248"/>
      <c r="I158" s="248"/>
    </row>
    <row r="159" spans="1:203" s="264" customFormat="1" ht="14.4">
      <c r="A159" s="331"/>
      <c r="B159" s="332"/>
      <c r="C159" s="297"/>
      <c r="D159" s="281"/>
      <c r="E159" s="281"/>
      <c r="F159" s="304"/>
      <c r="G159" s="491"/>
      <c r="H159" s="248"/>
      <c r="I159" s="248"/>
    </row>
    <row r="160" spans="1:203" s="264" customFormat="1" ht="14.4">
      <c r="A160" s="291"/>
      <c r="B160" s="332"/>
      <c r="C160" s="297"/>
      <c r="D160" s="281"/>
      <c r="E160" s="281"/>
      <c r="F160" s="304"/>
      <c r="G160" s="491"/>
      <c r="H160" s="248"/>
      <c r="I160" s="248"/>
    </row>
    <row r="161" spans="1:203" s="270" customFormat="1" ht="18" customHeight="1">
      <c r="A161" s="481" t="s">
        <v>14</v>
      </c>
      <c r="B161" s="333" t="s">
        <v>71</v>
      </c>
      <c r="C161" s="303"/>
      <c r="D161" s="304"/>
      <c r="E161" s="304"/>
      <c r="F161" s="304"/>
      <c r="G161" s="496"/>
      <c r="H161" s="248"/>
      <c r="I161" s="248"/>
    </row>
    <row r="162" spans="1:203" s="264" customFormat="1" ht="14.4">
      <c r="A162" s="295"/>
      <c r="B162" s="324"/>
      <c r="C162" s="303"/>
      <c r="D162" s="304"/>
      <c r="E162" s="304"/>
      <c r="F162" s="304"/>
      <c r="G162" s="491"/>
      <c r="H162" s="248"/>
      <c r="I162" s="248"/>
    </row>
    <row r="163" spans="1:203" s="264" customFormat="1" ht="14.4">
      <c r="A163" s="482" t="s">
        <v>6</v>
      </c>
      <c r="B163" s="334" t="s">
        <v>151</v>
      </c>
      <c r="C163" s="335"/>
      <c r="D163" s="336"/>
      <c r="E163" s="337"/>
      <c r="F163" s="300"/>
      <c r="G163" s="499"/>
      <c r="H163" s="338"/>
      <c r="I163" s="338"/>
      <c r="J163" s="338"/>
      <c r="L163" s="338"/>
      <c r="M163" s="338"/>
    </row>
    <row r="164" spans="1:203" s="264" customFormat="1" ht="346.5" customHeight="1">
      <c r="A164" s="483"/>
      <c r="B164" s="447" t="s">
        <v>177</v>
      </c>
      <c r="C164" s="276"/>
      <c r="D164" s="336"/>
      <c r="E164" s="337"/>
      <c r="F164" s="274"/>
      <c r="G164" s="500"/>
      <c r="H164" s="340"/>
      <c r="I164" s="340"/>
      <c r="J164" s="340"/>
      <c r="K164" s="341"/>
    </row>
    <row r="165" spans="1:203" s="264" customFormat="1" ht="117" customHeight="1">
      <c r="A165" s="483"/>
      <c r="B165" s="447" t="s">
        <v>180</v>
      </c>
      <c r="C165" s="276"/>
      <c r="D165" s="336"/>
      <c r="E165" s="337"/>
      <c r="F165" s="274"/>
      <c r="G165" s="501"/>
      <c r="H165" s="340"/>
      <c r="I165" s="340"/>
      <c r="J165" s="340"/>
      <c r="K165" s="341"/>
    </row>
    <row r="166" spans="1:203" s="264" customFormat="1" ht="14.4">
      <c r="A166" s="483"/>
      <c r="B166" s="453" t="s">
        <v>169</v>
      </c>
      <c r="C166" s="414" t="s">
        <v>1</v>
      </c>
      <c r="D166" s="277">
        <v>280</v>
      </c>
      <c r="E166" s="274"/>
      <c r="F166" s="274">
        <f>D166*E166</f>
        <v>0</v>
      </c>
      <c r="G166" s="501"/>
      <c r="H166" s="340"/>
      <c r="I166" s="340"/>
      <c r="J166" s="340"/>
      <c r="K166" s="341"/>
    </row>
    <row r="167" spans="1:203" s="445" customFormat="1" ht="14.4">
      <c r="A167" s="483"/>
      <c r="B167" s="453" t="s">
        <v>213</v>
      </c>
      <c r="C167" s="414" t="s">
        <v>1</v>
      </c>
      <c r="D167" s="446">
        <v>170</v>
      </c>
      <c r="E167" s="441"/>
      <c r="F167" s="441">
        <f>D167*E167</f>
        <v>0</v>
      </c>
      <c r="G167" s="501"/>
      <c r="H167" s="450"/>
      <c r="I167" s="450"/>
      <c r="J167" s="450"/>
      <c r="K167" s="451"/>
    </row>
    <row r="168" spans="1:203" s="264" customFormat="1" ht="14.4">
      <c r="A168" s="483"/>
      <c r="B168" s="339"/>
      <c r="C168" s="276"/>
      <c r="D168" s="336"/>
      <c r="E168" s="337"/>
      <c r="F168" s="274"/>
      <c r="G168" s="501"/>
      <c r="H168" s="340"/>
      <c r="I168" s="340"/>
      <c r="J168" s="340"/>
      <c r="K168" s="341"/>
    </row>
    <row r="169" spans="1:203" s="264" customFormat="1" ht="14.4">
      <c r="A169" s="484" t="s">
        <v>58</v>
      </c>
      <c r="B169" s="334" t="s">
        <v>152</v>
      </c>
      <c r="C169" s="342"/>
      <c r="D169" s="316"/>
      <c r="E169" s="343"/>
      <c r="F169" s="304"/>
      <c r="G169" s="497"/>
      <c r="H169" s="323"/>
      <c r="I169" s="323"/>
      <c r="J169" s="323"/>
    </row>
    <row r="170" spans="1:203" s="264" customFormat="1" ht="167.25" customHeight="1">
      <c r="A170" s="298"/>
      <c r="B170" s="449" t="s">
        <v>176</v>
      </c>
      <c r="C170" s="335"/>
      <c r="D170" s="336"/>
      <c r="E170" s="337"/>
      <c r="F170" s="300"/>
      <c r="G170" s="491"/>
      <c r="H170" s="248"/>
      <c r="I170" s="248"/>
    </row>
    <row r="171" spans="1:203" s="264" customFormat="1" ht="14.4">
      <c r="A171" s="298"/>
      <c r="B171" s="449" t="s">
        <v>175</v>
      </c>
      <c r="C171" s="414" t="s">
        <v>2</v>
      </c>
      <c r="D171" s="277">
        <v>6</v>
      </c>
      <c r="E171" s="274"/>
      <c r="F171" s="274">
        <f t="shared" ref="F171" si="6">D171*E171</f>
        <v>0</v>
      </c>
      <c r="G171" s="491"/>
      <c r="H171" s="248"/>
      <c r="I171" s="248"/>
      <c r="J171" s="248"/>
      <c r="K171" s="248"/>
      <c r="L171" s="248"/>
      <c r="M171" s="248"/>
      <c r="N171" s="301"/>
      <c r="O171" s="248"/>
      <c r="P171" s="248"/>
      <c r="Q171" s="248"/>
      <c r="R171" s="248"/>
      <c r="S171" s="248"/>
      <c r="T171" s="301"/>
      <c r="U171" s="248"/>
      <c r="V171" s="248"/>
      <c r="W171" s="248"/>
      <c r="X171" s="248"/>
      <c r="Y171" s="248"/>
      <c r="Z171" s="301"/>
      <c r="AA171" s="248"/>
      <c r="AB171" s="248"/>
      <c r="AC171" s="248"/>
      <c r="AD171" s="248"/>
      <c r="AE171" s="248"/>
      <c r="AF171" s="301"/>
      <c r="AG171" s="248"/>
      <c r="AH171" s="248"/>
      <c r="AI171" s="248"/>
      <c r="AJ171" s="248"/>
      <c r="AK171" s="248"/>
      <c r="AL171" s="301"/>
      <c r="AM171" s="248"/>
      <c r="AN171" s="248"/>
      <c r="AO171" s="248"/>
      <c r="AP171" s="248"/>
      <c r="AQ171" s="248"/>
      <c r="AR171" s="301"/>
      <c r="AS171" s="248"/>
      <c r="AT171" s="248"/>
      <c r="AU171" s="248"/>
      <c r="AV171" s="248"/>
      <c r="AW171" s="248"/>
      <c r="AX171" s="301"/>
      <c r="AY171" s="248"/>
      <c r="AZ171" s="248"/>
      <c r="BA171" s="248"/>
      <c r="BB171" s="248"/>
      <c r="BC171" s="248"/>
      <c r="BD171" s="301"/>
      <c r="BE171" s="248"/>
      <c r="BF171" s="248"/>
      <c r="BG171" s="248"/>
      <c r="BH171" s="248"/>
      <c r="BI171" s="248"/>
      <c r="BJ171" s="301"/>
      <c r="BK171" s="248"/>
      <c r="BL171" s="248"/>
      <c r="BM171" s="248"/>
      <c r="BN171" s="248"/>
      <c r="BO171" s="248"/>
      <c r="BP171" s="301"/>
      <c r="BQ171" s="248"/>
      <c r="BR171" s="248"/>
      <c r="BS171" s="248"/>
      <c r="BT171" s="248"/>
      <c r="BU171" s="248"/>
      <c r="BV171" s="301"/>
      <c r="BW171" s="248"/>
      <c r="BX171" s="248"/>
      <c r="BY171" s="248"/>
      <c r="BZ171" s="248"/>
      <c r="CA171" s="248"/>
      <c r="CB171" s="301"/>
      <c r="CC171" s="248"/>
      <c r="CD171" s="248"/>
      <c r="CE171" s="248"/>
      <c r="CF171" s="248"/>
      <c r="CG171" s="248"/>
      <c r="CH171" s="301"/>
      <c r="CI171" s="248"/>
      <c r="CJ171" s="248"/>
      <c r="CK171" s="248"/>
      <c r="CL171" s="248"/>
      <c r="CM171" s="248"/>
      <c r="CN171" s="301"/>
      <c r="CO171" s="248"/>
      <c r="CP171" s="248"/>
      <c r="CQ171" s="248"/>
      <c r="CR171" s="248"/>
      <c r="CS171" s="248"/>
      <c r="CT171" s="301"/>
      <c r="CU171" s="248"/>
      <c r="CV171" s="248"/>
      <c r="CW171" s="248"/>
      <c r="CX171" s="248"/>
      <c r="CY171" s="248"/>
      <c r="CZ171" s="301"/>
      <c r="DA171" s="248"/>
      <c r="DB171" s="248"/>
      <c r="DC171" s="248"/>
      <c r="DD171" s="248"/>
      <c r="DE171" s="248"/>
      <c r="DF171" s="301"/>
      <c r="DG171" s="248"/>
      <c r="DH171" s="248"/>
      <c r="DI171" s="248"/>
      <c r="DJ171" s="248"/>
      <c r="DK171" s="248"/>
      <c r="DL171" s="301"/>
      <c r="DM171" s="248"/>
      <c r="DN171" s="248"/>
      <c r="DO171" s="248"/>
      <c r="DP171" s="248"/>
      <c r="DQ171" s="248"/>
      <c r="DR171" s="301"/>
      <c r="DS171" s="248"/>
      <c r="DT171" s="248"/>
      <c r="DU171" s="248"/>
      <c r="DV171" s="248"/>
      <c r="DW171" s="248"/>
      <c r="DX171" s="301"/>
      <c r="DY171" s="248"/>
      <c r="DZ171" s="248"/>
      <c r="EA171" s="248"/>
      <c r="EB171" s="248"/>
      <c r="EC171" s="248"/>
      <c r="ED171" s="301"/>
      <c r="EE171" s="248"/>
      <c r="EF171" s="248"/>
      <c r="EG171" s="248"/>
      <c r="EH171" s="248"/>
      <c r="EI171" s="248"/>
      <c r="EJ171" s="301"/>
      <c r="EK171" s="248"/>
      <c r="EL171" s="248"/>
      <c r="EM171" s="248"/>
      <c r="EN171" s="248"/>
      <c r="EO171" s="248"/>
      <c r="EP171" s="301"/>
      <c r="EQ171" s="248"/>
      <c r="ER171" s="248"/>
      <c r="ES171" s="248"/>
      <c r="ET171" s="248"/>
      <c r="EU171" s="248"/>
      <c r="EV171" s="301"/>
      <c r="EW171" s="248"/>
      <c r="EX171" s="248"/>
      <c r="EY171" s="248"/>
      <c r="EZ171" s="248"/>
      <c r="FA171" s="248"/>
      <c r="FB171" s="301"/>
      <c r="FC171" s="248"/>
      <c r="FD171" s="248"/>
      <c r="FE171" s="248"/>
      <c r="FF171" s="248"/>
      <c r="FG171" s="248"/>
      <c r="FH171" s="301"/>
      <c r="FI171" s="248"/>
      <c r="FJ171" s="248"/>
      <c r="FK171" s="248"/>
      <c r="FL171" s="248"/>
      <c r="FM171" s="248"/>
      <c r="FN171" s="301"/>
      <c r="FO171" s="248"/>
      <c r="FP171" s="248"/>
      <c r="FQ171" s="248"/>
      <c r="FR171" s="248"/>
      <c r="FS171" s="248"/>
      <c r="FT171" s="301"/>
      <c r="FU171" s="248"/>
      <c r="FV171" s="248"/>
      <c r="FW171" s="248"/>
      <c r="FX171" s="248"/>
      <c r="FY171" s="248"/>
      <c r="FZ171" s="301"/>
      <c r="GA171" s="248"/>
      <c r="GB171" s="248"/>
      <c r="GC171" s="248"/>
      <c r="GD171" s="248"/>
      <c r="GE171" s="248"/>
      <c r="GF171" s="301"/>
      <c r="GG171" s="248"/>
      <c r="GH171" s="248"/>
      <c r="GI171" s="248"/>
      <c r="GJ171" s="248"/>
      <c r="GK171" s="248"/>
      <c r="GL171" s="301"/>
      <c r="GM171" s="248"/>
      <c r="GN171" s="248"/>
      <c r="GO171" s="248"/>
      <c r="GP171" s="248"/>
      <c r="GQ171" s="248"/>
      <c r="GR171" s="301"/>
      <c r="GS171" s="248"/>
      <c r="GT171" s="248"/>
      <c r="GU171" s="248"/>
    </row>
    <row r="172" spans="1:203" s="264" customFormat="1" ht="14.4">
      <c r="A172" s="344"/>
      <c r="B172" s="345"/>
      <c r="C172" s="342"/>
      <c r="D172" s="316"/>
      <c r="E172" s="343"/>
      <c r="F172" s="281"/>
      <c r="G172" s="491"/>
      <c r="I172" s="248"/>
    </row>
    <row r="173" spans="1:203" s="264" customFormat="1" ht="14.4">
      <c r="A173" s="482" t="s">
        <v>45</v>
      </c>
      <c r="B173" s="449" t="s">
        <v>196</v>
      </c>
      <c r="C173" s="335"/>
      <c r="D173" s="336"/>
      <c r="E173" s="337"/>
      <c r="F173" s="274"/>
      <c r="G173" s="491"/>
      <c r="H173" s="248"/>
      <c r="I173" s="248"/>
    </row>
    <row r="174" spans="1:203" s="264" customFormat="1" ht="315" customHeight="1">
      <c r="A174" s="298"/>
      <c r="B174" s="447" t="s">
        <v>153</v>
      </c>
      <c r="C174" s="276"/>
      <c r="D174" s="336"/>
      <c r="E174" s="337"/>
      <c r="F174" s="274"/>
      <c r="G174" s="491"/>
      <c r="H174" s="346"/>
      <c r="I174" s="248"/>
    </row>
    <row r="175" spans="1:203" s="264" customFormat="1" ht="279.75" customHeight="1">
      <c r="A175" s="298"/>
      <c r="B175" s="447" t="s">
        <v>181</v>
      </c>
      <c r="C175" s="276"/>
      <c r="D175" s="336"/>
      <c r="E175" s="337"/>
      <c r="F175" s="274"/>
      <c r="G175" s="491"/>
      <c r="H175" s="346"/>
      <c r="I175" s="248"/>
    </row>
    <row r="176" spans="1:203" s="264" customFormat="1" ht="167.25" customHeight="1">
      <c r="A176" s="298"/>
      <c r="B176" s="420" t="s">
        <v>154</v>
      </c>
      <c r="C176" s="276"/>
      <c r="D176" s="336"/>
      <c r="E176" s="337"/>
      <c r="F176" s="274"/>
      <c r="G176" s="491"/>
      <c r="H176" s="346"/>
      <c r="I176" s="248"/>
    </row>
    <row r="177" spans="1:203" s="264" customFormat="1" ht="193.2">
      <c r="A177" s="298"/>
      <c r="B177" s="421" t="s">
        <v>199</v>
      </c>
      <c r="C177" s="414" t="s">
        <v>2</v>
      </c>
      <c r="D177" s="277">
        <v>3</v>
      </c>
      <c r="E177" s="274"/>
      <c r="F177" s="274">
        <f t="shared" ref="F177" si="7">D177*E177</f>
        <v>0</v>
      </c>
      <c r="G177" s="491"/>
      <c r="H177" s="346"/>
      <c r="I177" s="248"/>
    </row>
    <row r="178" spans="1:203" s="445" customFormat="1" ht="14.4">
      <c r="A178" s="298"/>
      <c r="B178" s="421"/>
      <c r="C178" s="414"/>
      <c r="D178" s="446"/>
      <c r="E178" s="441"/>
      <c r="F178" s="441"/>
      <c r="G178" s="491"/>
      <c r="H178" s="346"/>
      <c r="I178" s="248"/>
    </row>
    <row r="179" spans="1:203" s="445" customFormat="1" ht="14.4">
      <c r="A179" s="482" t="s">
        <v>32</v>
      </c>
      <c r="B179" s="449" t="s">
        <v>198</v>
      </c>
      <c r="C179" s="414"/>
      <c r="D179" s="446"/>
      <c r="E179" s="441"/>
      <c r="F179" s="441"/>
      <c r="G179" s="491"/>
      <c r="H179" s="346"/>
      <c r="I179" s="248"/>
    </row>
    <row r="180" spans="1:203" s="445" customFormat="1" ht="84" customHeight="1">
      <c r="A180" s="298"/>
      <c r="B180" s="539" t="s">
        <v>263</v>
      </c>
      <c r="C180" s="414"/>
      <c r="D180" s="446"/>
      <c r="E180" s="441"/>
      <c r="F180" s="441"/>
      <c r="G180" s="491"/>
      <c r="H180" s="346"/>
      <c r="I180" s="248"/>
    </row>
    <row r="181" spans="1:203" s="445" customFormat="1" ht="246.75" customHeight="1">
      <c r="A181" s="298"/>
      <c r="B181" s="447" t="s">
        <v>200</v>
      </c>
      <c r="C181" s="414"/>
      <c r="D181" s="446"/>
      <c r="E181" s="441"/>
      <c r="F181" s="441"/>
      <c r="G181" s="491"/>
      <c r="H181" s="346"/>
      <c r="I181" s="248"/>
    </row>
    <row r="182" spans="1:203" s="445" customFormat="1" ht="165.6">
      <c r="A182" s="298"/>
      <c r="B182" s="421" t="s">
        <v>201</v>
      </c>
      <c r="C182" s="414" t="s">
        <v>2</v>
      </c>
      <c r="D182" s="446">
        <v>3</v>
      </c>
      <c r="E182" s="441"/>
      <c r="F182" s="441">
        <f t="shared" ref="F182" si="8">D182*E182</f>
        <v>0</v>
      </c>
      <c r="G182" s="491"/>
      <c r="H182" s="346"/>
      <c r="I182" s="248"/>
    </row>
    <row r="183" spans="1:203" s="264" customFormat="1" ht="14.4">
      <c r="A183" s="298"/>
      <c r="B183" s="345"/>
      <c r="C183" s="279"/>
      <c r="D183" s="316"/>
      <c r="E183" s="343"/>
      <c r="F183" s="281"/>
      <c r="G183" s="491"/>
      <c r="H183" s="248"/>
      <c r="I183" s="248"/>
    </row>
    <row r="184" spans="1:203" s="264" customFormat="1" ht="14.4">
      <c r="A184" s="482" t="s">
        <v>197</v>
      </c>
      <c r="B184" s="334" t="s">
        <v>155</v>
      </c>
      <c r="C184" s="335"/>
      <c r="D184" s="336"/>
      <c r="E184" s="337"/>
      <c r="F184" s="274"/>
      <c r="G184" s="491"/>
      <c r="H184" s="248"/>
      <c r="I184" s="248"/>
    </row>
    <row r="185" spans="1:203" s="264" customFormat="1" ht="35.25" customHeight="1">
      <c r="A185" s="298"/>
      <c r="B185" s="306" t="s">
        <v>156</v>
      </c>
      <c r="C185" s="419" t="s">
        <v>1</v>
      </c>
      <c r="D185" s="277">
        <v>450</v>
      </c>
      <c r="E185" s="274"/>
      <c r="F185" s="274">
        <f t="shared" ref="F185" si="9">D185*E185</f>
        <v>0</v>
      </c>
      <c r="G185" s="491"/>
      <c r="H185" s="346"/>
      <c r="I185" s="248"/>
    </row>
    <row r="186" spans="1:203" s="348" customFormat="1" ht="14.4">
      <c r="A186" s="344"/>
      <c r="B186" s="349"/>
      <c r="C186" s="342"/>
      <c r="D186" s="316"/>
      <c r="E186" s="343"/>
      <c r="F186" s="281"/>
      <c r="G186" s="502"/>
      <c r="H186" s="248"/>
      <c r="I186" s="248"/>
    </row>
    <row r="187" spans="1:203" s="264" customFormat="1" ht="14.4">
      <c r="A187" s="326"/>
      <c r="B187" s="351" t="s">
        <v>124</v>
      </c>
      <c r="C187" s="328"/>
      <c r="D187" s="329"/>
      <c r="E187" s="329"/>
      <c r="F187" s="330">
        <f>SUM(F164:F186)</f>
        <v>0</v>
      </c>
      <c r="G187" s="491"/>
      <c r="H187" s="248"/>
      <c r="I187" s="248"/>
    </row>
    <row r="188" spans="1:203" s="264" customFormat="1" ht="14.4">
      <c r="A188" s="291"/>
      <c r="B188" s="292"/>
      <c r="C188" s="293"/>
      <c r="D188" s="274"/>
      <c r="E188" s="274"/>
      <c r="F188" s="294"/>
      <c r="G188" s="491"/>
      <c r="H188" s="248"/>
      <c r="I188" s="248"/>
    </row>
    <row r="189" spans="1:203" s="264" customFormat="1" ht="14.4">
      <c r="A189" s="358"/>
      <c r="B189" s="355"/>
      <c r="C189" s="304"/>
      <c r="D189" s="304"/>
      <c r="E189" s="281"/>
      <c r="F189" s="281"/>
      <c r="G189" s="491"/>
      <c r="H189" s="248"/>
      <c r="I189" s="248"/>
      <c r="J189" s="248"/>
      <c r="K189" s="248"/>
      <c r="L189" s="248"/>
      <c r="M189" s="248"/>
      <c r="N189" s="301"/>
      <c r="O189" s="248"/>
      <c r="P189" s="248"/>
      <c r="Q189" s="248"/>
      <c r="R189" s="248"/>
      <c r="S189" s="248"/>
      <c r="T189" s="301"/>
      <c r="U189" s="248"/>
      <c r="V189" s="248"/>
      <c r="W189" s="248"/>
      <c r="X189" s="248"/>
      <c r="Y189" s="248"/>
      <c r="Z189" s="301"/>
      <c r="AA189" s="248"/>
      <c r="AB189" s="248"/>
      <c r="AC189" s="248"/>
      <c r="AD189" s="248"/>
      <c r="AE189" s="248"/>
      <c r="AF189" s="301"/>
      <c r="AG189" s="248"/>
      <c r="AH189" s="248"/>
      <c r="AI189" s="248"/>
      <c r="AJ189" s="248"/>
      <c r="AK189" s="248"/>
      <c r="AL189" s="301"/>
      <c r="AM189" s="248"/>
      <c r="AN189" s="248"/>
      <c r="AO189" s="248"/>
      <c r="AP189" s="248"/>
      <c r="AQ189" s="248"/>
      <c r="AR189" s="301"/>
      <c r="AS189" s="248"/>
      <c r="AT189" s="248"/>
      <c r="AU189" s="248"/>
      <c r="AV189" s="248"/>
      <c r="AW189" s="248"/>
      <c r="AX189" s="301"/>
      <c r="AY189" s="248"/>
      <c r="AZ189" s="248"/>
      <c r="BA189" s="248"/>
      <c r="BB189" s="248"/>
      <c r="BC189" s="248"/>
      <c r="BD189" s="301"/>
      <c r="BE189" s="248"/>
      <c r="BF189" s="248"/>
      <c r="BG189" s="248"/>
      <c r="BH189" s="248"/>
      <c r="BI189" s="248"/>
      <c r="BJ189" s="301"/>
      <c r="BK189" s="248"/>
      <c r="BL189" s="248"/>
      <c r="BM189" s="248"/>
      <c r="BN189" s="248"/>
      <c r="BO189" s="248"/>
      <c r="BP189" s="301"/>
      <c r="BQ189" s="248"/>
      <c r="BR189" s="248"/>
      <c r="BS189" s="248"/>
      <c r="BT189" s="248"/>
      <c r="BU189" s="248"/>
      <c r="BV189" s="301"/>
      <c r="BW189" s="248"/>
      <c r="BX189" s="248"/>
      <c r="BY189" s="248"/>
      <c r="BZ189" s="248"/>
      <c r="CA189" s="248"/>
      <c r="CB189" s="301"/>
      <c r="CC189" s="248"/>
      <c r="CD189" s="248"/>
      <c r="CE189" s="248"/>
      <c r="CF189" s="248"/>
      <c r="CG189" s="248"/>
      <c r="CH189" s="301"/>
      <c r="CI189" s="248"/>
      <c r="CJ189" s="248"/>
      <c r="CK189" s="248"/>
      <c r="CL189" s="248"/>
      <c r="CM189" s="248"/>
      <c r="CN189" s="301"/>
      <c r="CO189" s="248"/>
      <c r="CP189" s="248"/>
      <c r="CQ189" s="248"/>
      <c r="CR189" s="248"/>
      <c r="CS189" s="248"/>
      <c r="CT189" s="301"/>
      <c r="CU189" s="248"/>
      <c r="CV189" s="248"/>
      <c r="CW189" s="248"/>
      <c r="CX189" s="248"/>
      <c r="CY189" s="248"/>
      <c r="CZ189" s="301"/>
      <c r="DA189" s="248"/>
      <c r="DB189" s="248"/>
      <c r="DC189" s="248"/>
      <c r="DD189" s="248"/>
      <c r="DE189" s="248"/>
      <c r="DF189" s="301"/>
      <c r="DG189" s="248"/>
      <c r="DH189" s="248"/>
      <c r="DI189" s="248"/>
      <c r="DJ189" s="248"/>
      <c r="DK189" s="248"/>
      <c r="DL189" s="301"/>
      <c r="DM189" s="248"/>
      <c r="DN189" s="248"/>
      <c r="DO189" s="248"/>
      <c r="DP189" s="248"/>
      <c r="DQ189" s="248"/>
      <c r="DR189" s="301"/>
      <c r="DS189" s="248"/>
      <c r="DT189" s="248"/>
      <c r="DU189" s="248"/>
      <c r="DV189" s="248"/>
      <c r="DW189" s="248"/>
      <c r="DX189" s="301"/>
      <c r="DY189" s="248"/>
      <c r="DZ189" s="248"/>
      <c r="EA189" s="248"/>
      <c r="EB189" s="248"/>
      <c r="EC189" s="248"/>
      <c r="ED189" s="301"/>
      <c r="EE189" s="248"/>
      <c r="EF189" s="248"/>
      <c r="EG189" s="248"/>
      <c r="EH189" s="248"/>
      <c r="EI189" s="248"/>
      <c r="EJ189" s="301"/>
      <c r="EK189" s="248"/>
      <c r="EL189" s="248"/>
      <c r="EM189" s="248"/>
      <c r="EN189" s="248"/>
      <c r="EO189" s="248"/>
      <c r="EP189" s="301"/>
      <c r="EQ189" s="248"/>
      <c r="ER189" s="248"/>
      <c r="ES189" s="248"/>
      <c r="ET189" s="248"/>
      <c r="EU189" s="248"/>
      <c r="EV189" s="301"/>
      <c r="EW189" s="248"/>
      <c r="EX189" s="248"/>
      <c r="EY189" s="248"/>
      <c r="EZ189" s="248"/>
      <c r="FA189" s="248"/>
      <c r="FB189" s="301"/>
      <c r="FC189" s="248"/>
      <c r="FD189" s="248"/>
      <c r="FE189" s="248"/>
      <c r="FF189" s="248"/>
      <c r="FG189" s="248"/>
      <c r="FH189" s="301"/>
      <c r="FI189" s="248"/>
      <c r="FJ189" s="248"/>
      <c r="FK189" s="248"/>
      <c r="FL189" s="248"/>
      <c r="FM189" s="248"/>
      <c r="FN189" s="301"/>
      <c r="FO189" s="248"/>
      <c r="FP189" s="248"/>
      <c r="FQ189" s="248"/>
      <c r="FR189" s="248"/>
      <c r="FS189" s="248"/>
      <c r="FT189" s="301"/>
      <c r="FU189" s="248"/>
      <c r="FV189" s="248"/>
      <c r="FW189" s="248"/>
      <c r="FX189" s="248"/>
      <c r="FY189" s="248"/>
      <c r="FZ189" s="301"/>
      <c r="GA189" s="248"/>
      <c r="GB189" s="248"/>
      <c r="GC189" s="248"/>
      <c r="GD189" s="248"/>
      <c r="GE189" s="248"/>
      <c r="GF189" s="301"/>
      <c r="GG189" s="248"/>
      <c r="GH189" s="248"/>
      <c r="GI189" s="248"/>
      <c r="GJ189" s="248"/>
      <c r="GK189" s="248"/>
      <c r="GL189" s="301"/>
      <c r="GM189" s="248"/>
      <c r="GN189" s="248"/>
      <c r="GO189" s="248"/>
      <c r="GP189" s="248"/>
      <c r="GQ189" s="248"/>
      <c r="GR189" s="301"/>
      <c r="GS189" s="248"/>
      <c r="GT189" s="248"/>
      <c r="GU189" s="248"/>
    </row>
    <row r="190" spans="1:203" s="270" customFormat="1" ht="18" customHeight="1">
      <c r="A190" s="359" t="s">
        <v>15</v>
      </c>
      <c r="B190" s="360" t="s">
        <v>73</v>
      </c>
      <c r="C190" s="361"/>
      <c r="D190" s="361"/>
      <c r="E190" s="361"/>
      <c r="F190" s="361">
        <f>D190*E190</f>
        <v>0</v>
      </c>
      <c r="G190" s="496"/>
      <c r="H190" s="248"/>
      <c r="I190" s="248"/>
    </row>
    <row r="191" spans="1:203" s="270" customFormat="1" ht="18" customHeight="1">
      <c r="A191" s="362"/>
      <c r="B191" s="363"/>
      <c r="C191" s="361"/>
      <c r="D191" s="361"/>
      <c r="E191" s="361"/>
      <c r="F191" s="361"/>
      <c r="G191" s="496"/>
      <c r="H191" s="248"/>
      <c r="I191" s="248"/>
    </row>
    <row r="192" spans="1:203" s="270" customFormat="1" ht="14.4">
      <c r="A192" s="485" t="s">
        <v>7</v>
      </c>
      <c r="B192" s="356" t="s">
        <v>157</v>
      </c>
      <c r="C192" s="283"/>
      <c r="D192" s="283"/>
      <c r="E192" s="283"/>
      <c r="F192" s="283"/>
      <c r="G192" s="496"/>
      <c r="H192" s="248"/>
      <c r="I192" s="248"/>
    </row>
    <row r="193" spans="1:9" s="270" customFormat="1" ht="262.2">
      <c r="A193" s="486"/>
      <c r="B193" s="356" t="s">
        <v>158</v>
      </c>
      <c r="G193" s="496"/>
      <c r="H193" s="248"/>
      <c r="I193" s="248"/>
    </row>
    <row r="194" spans="1:9" s="270" customFormat="1" ht="69">
      <c r="A194" s="486"/>
      <c r="B194" s="356" t="s">
        <v>159</v>
      </c>
      <c r="C194" s="422" t="s">
        <v>1</v>
      </c>
      <c r="D194" s="347">
        <v>450</v>
      </c>
      <c r="E194" s="283"/>
      <c r="F194" s="283">
        <f>D194*E194</f>
        <v>0</v>
      </c>
      <c r="G194" s="496"/>
      <c r="H194" s="248"/>
      <c r="I194" s="248"/>
    </row>
    <row r="195" spans="1:9" s="270" customFormat="1" ht="14.4">
      <c r="A195" s="486"/>
      <c r="B195" s="356"/>
      <c r="C195" s="422"/>
      <c r="D195" s="347"/>
      <c r="E195" s="283"/>
      <c r="F195" s="283"/>
      <c r="G195" s="496"/>
      <c r="H195" s="248"/>
      <c r="I195" s="248"/>
    </row>
    <row r="196" spans="1:9" s="270" customFormat="1" ht="14.4">
      <c r="A196" s="486" t="s">
        <v>59</v>
      </c>
      <c r="B196" s="356" t="s">
        <v>205</v>
      </c>
      <c r="C196" s="422"/>
      <c r="D196" s="347"/>
      <c r="E196" s="283"/>
      <c r="F196" s="283"/>
      <c r="G196" s="496"/>
      <c r="H196" s="248"/>
      <c r="I196" s="248"/>
    </row>
    <row r="197" spans="1:9" s="270" customFormat="1" ht="169.5" customHeight="1">
      <c r="A197" s="486"/>
      <c r="B197" s="356" t="s">
        <v>204</v>
      </c>
      <c r="C197" s="422" t="s">
        <v>1</v>
      </c>
      <c r="D197" s="547">
        <v>1010</v>
      </c>
      <c r="E197" s="283"/>
      <c r="F197" s="283">
        <f>D197*E197</f>
        <v>0</v>
      </c>
      <c r="G197" s="496"/>
      <c r="H197" s="248"/>
      <c r="I197" s="248"/>
    </row>
    <row r="198" spans="1:9" s="270" customFormat="1" ht="14.4">
      <c r="A198" s="486"/>
      <c r="B198" s="356"/>
      <c r="C198" s="422"/>
      <c r="D198" s="347"/>
      <c r="E198" s="283"/>
      <c r="F198" s="283"/>
      <c r="G198" s="496"/>
      <c r="H198" s="248"/>
      <c r="I198" s="248"/>
    </row>
    <row r="199" spans="1:9" s="270" customFormat="1" ht="14.4">
      <c r="A199" s="486" t="s">
        <v>46</v>
      </c>
      <c r="B199" s="356" t="s">
        <v>206</v>
      </c>
      <c r="C199" s="422"/>
      <c r="D199" s="347"/>
      <c r="E199" s="283"/>
      <c r="F199" s="283"/>
      <c r="G199" s="496"/>
      <c r="H199" s="248"/>
      <c r="I199" s="248"/>
    </row>
    <row r="200" spans="1:9" s="270" customFormat="1" ht="281.25" customHeight="1">
      <c r="A200" s="486"/>
      <c r="B200" s="356" t="s">
        <v>216</v>
      </c>
      <c r="C200" s="422" t="s">
        <v>1</v>
      </c>
      <c r="D200" s="547">
        <v>1010</v>
      </c>
      <c r="E200" s="283"/>
      <c r="F200" s="283">
        <f>D200*E200</f>
        <v>0</v>
      </c>
      <c r="G200" s="356"/>
      <c r="H200" s="248"/>
      <c r="I200" s="248"/>
    </row>
    <row r="201" spans="1:9" s="270" customFormat="1" ht="14.4">
      <c r="A201" s="486"/>
      <c r="B201" s="356"/>
      <c r="C201" s="422"/>
      <c r="D201" s="347"/>
      <c r="E201" s="283"/>
      <c r="F201" s="283"/>
      <c r="G201" s="496"/>
      <c r="H201" s="248"/>
      <c r="I201" s="248"/>
    </row>
    <row r="202" spans="1:9" s="270" customFormat="1" ht="14.4">
      <c r="A202" s="486" t="s">
        <v>60</v>
      </c>
      <c r="B202" s="350" t="s">
        <v>207</v>
      </c>
      <c r="C202" s="422"/>
      <c r="D202" s="347"/>
      <c r="E202" s="283"/>
      <c r="F202" s="283"/>
      <c r="G202" s="496"/>
      <c r="H202" s="248"/>
      <c r="I202" s="248"/>
    </row>
    <row r="203" spans="1:9" s="270" customFormat="1" ht="100.5" customHeight="1">
      <c r="A203" s="486"/>
      <c r="B203" s="512" t="s">
        <v>214</v>
      </c>
      <c r="C203" s="422"/>
      <c r="D203" s="347"/>
      <c r="E203" s="283"/>
      <c r="F203" s="283"/>
      <c r="G203" s="496"/>
      <c r="H203" s="248"/>
      <c r="I203" s="248"/>
    </row>
    <row r="204" spans="1:9" s="270" customFormat="1" ht="41.4">
      <c r="A204" s="485"/>
      <c r="B204" s="508" t="s">
        <v>215</v>
      </c>
      <c r="C204" s="422" t="s">
        <v>1</v>
      </c>
      <c r="D204" s="547">
        <v>1010</v>
      </c>
      <c r="E204" s="283"/>
      <c r="F204" s="283">
        <f>D204*E204</f>
        <v>0</v>
      </c>
      <c r="G204" s="496"/>
      <c r="H204" s="248"/>
      <c r="I204" s="248"/>
    </row>
    <row r="205" spans="1:9" s="270" customFormat="1" ht="14.4">
      <c r="A205" s="485"/>
      <c r="B205" s="490"/>
      <c r="C205" s="441"/>
      <c r="D205" s="281"/>
      <c r="E205" s="320"/>
      <c r="F205" s="320"/>
      <c r="G205" s="496"/>
      <c r="H205" s="248"/>
      <c r="I205" s="248"/>
    </row>
    <row r="206" spans="1:9" s="264" customFormat="1" ht="14.4">
      <c r="A206" s="487" t="s">
        <v>47</v>
      </c>
      <c r="B206" s="284" t="s">
        <v>160</v>
      </c>
      <c r="C206" s="365"/>
      <c r="D206" s="365"/>
      <c r="E206" s="365"/>
      <c r="F206" s="365"/>
      <c r="G206" s="491"/>
      <c r="H206" s="248"/>
      <c r="I206" s="248"/>
    </row>
    <row r="207" spans="1:9" s="264" customFormat="1" ht="281.25" customHeight="1">
      <c r="A207" s="364"/>
      <c r="B207" s="350" t="s">
        <v>161</v>
      </c>
      <c r="C207" s="336"/>
      <c r="D207" s="336"/>
      <c r="E207" s="274"/>
      <c r="F207" s="274"/>
      <c r="G207" s="491"/>
      <c r="H207" s="248"/>
      <c r="I207" s="248"/>
    </row>
    <row r="208" spans="1:9" s="264" customFormat="1" ht="179.4">
      <c r="A208" s="364"/>
      <c r="B208" s="132" t="s">
        <v>162</v>
      </c>
      <c r="C208" s="336"/>
      <c r="D208" s="336"/>
      <c r="E208" s="274"/>
      <c r="F208" s="274"/>
      <c r="G208" s="491"/>
      <c r="H208" s="248"/>
      <c r="I208" s="248"/>
    </row>
    <row r="209" spans="1:203" s="264" customFormat="1" ht="14.4">
      <c r="A209" s="364"/>
      <c r="B209" s="132" t="s">
        <v>163</v>
      </c>
      <c r="C209" s="422" t="s">
        <v>1</v>
      </c>
      <c r="D209" s="547">
        <v>1460</v>
      </c>
      <c r="E209" s="283"/>
      <c r="F209" s="283">
        <f t="shared" ref="F209:F210" si="10">D209*E209</f>
        <v>0</v>
      </c>
      <c r="G209" s="491"/>
      <c r="H209" s="248"/>
      <c r="I209" s="248"/>
    </row>
    <row r="210" spans="1:203" s="264" customFormat="1" ht="14.4">
      <c r="A210" s="364"/>
      <c r="B210" s="132" t="s">
        <v>164</v>
      </c>
      <c r="C210" s="422" t="s">
        <v>1</v>
      </c>
      <c r="D210" s="547">
        <v>1460</v>
      </c>
      <c r="E210" s="283"/>
      <c r="F210" s="283">
        <f t="shared" si="10"/>
        <v>0</v>
      </c>
      <c r="G210" s="491"/>
      <c r="H210" s="248"/>
      <c r="I210" s="248"/>
    </row>
    <row r="211" spans="1:203" s="264" customFormat="1" ht="14.4">
      <c r="A211" s="364"/>
      <c r="B211" s="350"/>
      <c r="C211" s="336"/>
      <c r="D211" s="336"/>
      <c r="E211" s="274"/>
      <c r="F211" s="274"/>
      <c r="G211" s="491"/>
      <c r="H211" s="248"/>
      <c r="I211" s="248"/>
    </row>
    <row r="212" spans="1:203" s="264" customFormat="1" ht="14.4">
      <c r="A212" s="488" t="s">
        <v>208</v>
      </c>
      <c r="B212" s="350" t="s">
        <v>165</v>
      </c>
      <c r="C212" s="336"/>
      <c r="D212" s="336"/>
      <c r="E212" s="274"/>
      <c r="F212" s="274"/>
      <c r="G212" s="491"/>
      <c r="H212" s="248"/>
      <c r="I212" s="248"/>
    </row>
    <row r="213" spans="1:203" s="264" customFormat="1" ht="281.25" customHeight="1">
      <c r="A213" s="364"/>
      <c r="B213" s="350" t="s">
        <v>166</v>
      </c>
      <c r="C213" s="100" t="s">
        <v>69</v>
      </c>
      <c r="D213" s="203">
        <v>1</v>
      </c>
      <c r="E213" s="87"/>
      <c r="F213" s="204">
        <f t="shared" ref="F213" si="11">D213*E213</f>
        <v>0</v>
      </c>
      <c r="G213" s="491"/>
      <c r="H213" s="248"/>
      <c r="I213" s="248"/>
    </row>
    <row r="214" spans="1:203" s="366" customFormat="1" ht="14.4">
      <c r="A214" s="354"/>
      <c r="B214" s="349"/>
      <c r="C214" s="316"/>
      <c r="D214" s="316"/>
      <c r="E214" s="281"/>
      <c r="F214" s="281"/>
      <c r="G214" s="491"/>
      <c r="H214" s="248"/>
      <c r="I214" s="248"/>
    </row>
    <row r="215" spans="1:203" s="366" customFormat="1" ht="14.4">
      <c r="A215" s="357"/>
      <c r="B215" s="327" t="s">
        <v>21</v>
      </c>
      <c r="C215" s="329"/>
      <c r="D215" s="329"/>
      <c r="E215" s="329"/>
      <c r="F215" s="330">
        <f>SUM(F194:F213)</f>
        <v>0</v>
      </c>
      <c r="G215" s="491"/>
      <c r="H215" s="248"/>
      <c r="I215" s="248"/>
    </row>
    <row r="216" spans="1:203" s="264" customFormat="1" ht="14.4">
      <c r="A216" s="367"/>
      <c r="B216" s="353"/>
      <c r="C216" s="274"/>
      <c r="D216" s="274"/>
      <c r="E216" s="274"/>
      <c r="F216" s="300"/>
      <c r="G216" s="491"/>
      <c r="H216" s="248"/>
      <c r="I216" s="248"/>
      <c r="J216" s="248"/>
      <c r="K216" s="248"/>
      <c r="L216" s="248"/>
      <c r="M216" s="248"/>
      <c r="N216" s="301"/>
      <c r="O216" s="248"/>
      <c r="P216" s="248"/>
      <c r="Q216" s="248"/>
      <c r="R216" s="248"/>
      <c r="S216" s="248"/>
      <c r="T216" s="301"/>
      <c r="U216" s="248"/>
      <c r="V216" s="248"/>
      <c r="W216" s="248"/>
      <c r="X216" s="248"/>
      <c r="Y216" s="248"/>
      <c r="Z216" s="301"/>
      <c r="AA216" s="248"/>
      <c r="AB216" s="248"/>
      <c r="AC216" s="248"/>
      <c r="AD216" s="248"/>
      <c r="AE216" s="248"/>
      <c r="AF216" s="301"/>
      <c r="AG216" s="248"/>
      <c r="AH216" s="248"/>
      <c r="AI216" s="248"/>
      <c r="AJ216" s="248"/>
      <c r="AK216" s="248"/>
      <c r="AL216" s="301"/>
      <c r="AM216" s="248"/>
      <c r="AN216" s="248"/>
      <c r="AO216" s="248"/>
      <c r="AP216" s="248"/>
      <c r="AQ216" s="248"/>
      <c r="AR216" s="301"/>
      <c r="AS216" s="248"/>
      <c r="AT216" s="248"/>
      <c r="AU216" s="248"/>
      <c r="AV216" s="248"/>
      <c r="AW216" s="248"/>
      <c r="AX216" s="301"/>
      <c r="AY216" s="248"/>
      <c r="AZ216" s="248"/>
      <c r="BA216" s="248"/>
      <c r="BB216" s="248"/>
      <c r="BC216" s="248"/>
      <c r="BD216" s="301"/>
      <c r="BE216" s="248"/>
      <c r="BF216" s="248"/>
      <c r="BG216" s="248"/>
      <c r="BH216" s="248"/>
      <c r="BI216" s="248"/>
      <c r="BJ216" s="301"/>
      <c r="BK216" s="248"/>
      <c r="BL216" s="248"/>
      <c r="BM216" s="248"/>
      <c r="BN216" s="248"/>
      <c r="BO216" s="248"/>
      <c r="BP216" s="301"/>
      <c r="BQ216" s="248"/>
      <c r="BR216" s="248"/>
      <c r="BS216" s="248"/>
      <c r="BT216" s="248"/>
      <c r="BU216" s="248"/>
      <c r="BV216" s="301"/>
      <c r="BW216" s="248"/>
      <c r="BX216" s="248"/>
      <c r="BY216" s="248"/>
      <c r="BZ216" s="248"/>
      <c r="CA216" s="248"/>
      <c r="CB216" s="301"/>
      <c r="CC216" s="248"/>
      <c r="CD216" s="248"/>
      <c r="CE216" s="248"/>
      <c r="CF216" s="248"/>
      <c r="CG216" s="248"/>
      <c r="CH216" s="301"/>
      <c r="CI216" s="248"/>
      <c r="CJ216" s="248"/>
      <c r="CK216" s="248"/>
      <c r="CL216" s="248"/>
      <c r="CM216" s="248"/>
      <c r="CN216" s="301"/>
      <c r="CO216" s="248"/>
      <c r="CP216" s="248"/>
      <c r="CQ216" s="248"/>
      <c r="CR216" s="248"/>
      <c r="CS216" s="248"/>
      <c r="CT216" s="301"/>
      <c r="CU216" s="248"/>
      <c r="CV216" s="248"/>
      <c r="CW216" s="248"/>
      <c r="CX216" s="248"/>
      <c r="CY216" s="248"/>
      <c r="CZ216" s="301"/>
      <c r="DA216" s="248"/>
      <c r="DB216" s="248"/>
      <c r="DC216" s="248"/>
      <c r="DD216" s="248"/>
      <c r="DE216" s="248"/>
      <c r="DF216" s="301"/>
      <c r="DG216" s="248"/>
      <c r="DH216" s="248"/>
      <c r="DI216" s="248"/>
      <c r="DJ216" s="248"/>
      <c r="DK216" s="248"/>
      <c r="DL216" s="301"/>
      <c r="DM216" s="248"/>
      <c r="DN216" s="248"/>
      <c r="DO216" s="248"/>
      <c r="DP216" s="248"/>
      <c r="DQ216" s="248"/>
      <c r="DR216" s="301"/>
      <c r="DS216" s="248"/>
      <c r="DT216" s="248"/>
      <c r="DU216" s="248"/>
      <c r="DV216" s="248"/>
      <c r="DW216" s="248"/>
      <c r="DX216" s="301"/>
      <c r="DY216" s="248"/>
      <c r="DZ216" s="248"/>
      <c r="EA216" s="248"/>
      <c r="EB216" s="248"/>
      <c r="EC216" s="248"/>
      <c r="ED216" s="301"/>
      <c r="EE216" s="248"/>
      <c r="EF216" s="248"/>
      <c r="EG216" s="248"/>
      <c r="EH216" s="248"/>
      <c r="EI216" s="248"/>
      <c r="EJ216" s="301"/>
      <c r="EK216" s="248"/>
      <c r="EL216" s="248"/>
      <c r="EM216" s="248"/>
      <c r="EN216" s="248"/>
      <c r="EO216" s="248"/>
      <c r="EP216" s="301"/>
      <c r="EQ216" s="248"/>
      <c r="ER216" s="248"/>
      <c r="ES216" s="248"/>
      <c r="ET216" s="248"/>
      <c r="EU216" s="248"/>
      <c r="EV216" s="301"/>
      <c r="EW216" s="248"/>
      <c r="EX216" s="248"/>
      <c r="EY216" s="248"/>
      <c r="EZ216" s="248"/>
      <c r="FA216" s="248"/>
      <c r="FB216" s="301"/>
      <c r="FC216" s="248"/>
      <c r="FD216" s="248"/>
      <c r="FE216" s="248"/>
      <c r="FF216" s="248"/>
      <c r="FG216" s="248"/>
      <c r="FH216" s="301"/>
      <c r="FI216" s="248"/>
      <c r="FJ216" s="248"/>
      <c r="FK216" s="248"/>
      <c r="FL216" s="248"/>
      <c r="FM216" s="248"/>
      <c r="FN216" s="301"/>
      <c r="FO216" s="248"/>
      <c r="FP216" s="248"/>
      <c r="FQ216" s="248"/>
      <c r="FR216" s="248"/>
      <c r="FS216" s="248"/>
      <c r="FT216" s="301"/>
      <c r="FU216" s="248"/>
      <c r="FV216" s="248"/>
      <c r="FW216" s="248"/>
      <c r="FX216" s="248"/>
      <c r="FY216" s="248"/>
      <c r="FZ216" s="301"/>
      <c r="GA216" s="248"/>
      <c r="GB216" s="248"/>
      <c r="GC216" s="248"/>
      <c r="GD216" s="248"/>
      <c r="GE216" s="248"/>
      <c r="GF216" s="301"/>
      <c r="GG216" s="248"/>
      <c r="GH216" s="248"/>
      <c r="GI216" s="248"/>
      <c r="GJ216" s="248"/>
      <c r="GK216" s="248"/>
      <c r="GL216" s="301"/>
      <c r="GM216" s="248"/>
      <c r="GN216" s="248"/>
      <c r="GO216" s="248"/>
      <c r="GP216" s="248"/>
      <c r="GQ216" s="248"/>
      <c r="GR216" s="301"/>
      <c r="GS216" s="248"/>
      <c r="GT216" s="248"/>
      <c r="GU216" s="248"/>
    </row>
    <row r="217" spans="1:203" s="264" customFormat="1" ht="14.4">
      <c r="A217" s="367"/>
      <c r="B217" s="332"/>
      <c r="C217" s="281"/>
      <c r="D217" s="281"/>
      <c r="E217" s="281"/>
      <c r="F217" s="304"/>
      <c r="G217" s="491"/>
      <c r="H217" s="248"/>
      <c r="I217" s="248"/>
      <c r="J217" s="248"/>
      <c r="K217" s="248"/>
      <c r="L217" s="248"/>
      <c r="M217" s="248"/>
      <c r="N217" s="301"/>
      <c r="O217" s="248"/>
      <c r="P217" s="248"/>
      <c r="Q217" s="248"/>
      <c r="R217" s="248"/>
      <c r="S217" s="248"/>
      <c r="T217" s="301"/>
      <c r="U217" s="248"/>
      <c r="V217" s="248"/>
      <c r="W217" s="248"/>
      <c r="X217" s="248"/>
      <c r="Y217" s="248"/>
      <c r="Z217" s="301"/>
      <c r="AA217" s="248"/>
      <c r="AB217" s="248"/>
      <c r="AC217" s="248"/>
      <c r="AD217" s="248"/>
      <c r="AE217" s="248"/>
      <c r="AF217" s="301"/>
      <c r="AG217" s="248"/>
      <c r="AH217" s="248"/>
      <c r="AI217" s="248"/>
      <c r="AJ217" s="248"/>
      <c r="AK217" s="248"/>
      <c r="AL217" s="301"/>
      <c r="AM217" s="248"/>
      <c r="AN217" s="248"/>
      <c r="AO217" s="248"/>
      <c r="AP217" s="248"/>
      <c r="AQ217" s="248"/>
      <c r="AR217" s="301"/>
      <c r="AS217" s="248"/>
      <c r="AT217" s="248"/>
      <c r="AU217" s="248"/>
      <c r="AV217" s="248"/>
      <c r="AW217" s="248"/>
      <c r="AX217" s="301"/>
      <c r="AY217" s="248"/>
      <c r="AZ217" s="248"/>
      <c r="BA217" s="248"/>
      <c r="BB217" s="248"/>
      <c r="BC217" s="248"/>
      <c r="BD217" s="301"/>
      <c r="BE217" s="248"/>
      <c r="BF217" s="248"/>
      <c r="BG217" s="248"/>
      <c r="BH217" s="248"/>
      <c r="BI217" s="248"/>
      <c r="BJ217" s="301"/>
      <c r="BK217" s="248"/>
      <c r="BL217" s="248"/>
      <c r="BM217" s="248"/>
      <c r="BN217" s="248"/>
      <c r="BO217" s="248"/>
      <c r="BP217" s="301"/>
      <c r="BQ217" s="248"/>
      <c r="BR217" s="248"/>
      <c r="BS217" s="248"/>
      <c r="BT217" s="248"/>
      <c r="BU217" s="248"/>
      <c r="BV217" s="301"/>
      <c r="BW217" s="248"/>
      <c r="BX217" s="248"/>
      <c r="BY217" s="248"/>
      <c r="BZ217" s="248"/>
      <c r="CA217" s="248"/>
      <c r="CB217" s="301"/>
      <c r="CC217" s="248"/>
      <c r="CD217" s="248"/>
      <c r="CE217" s="248"/>
      <c r="CF217" s="248"/>
      <c r="CG217" s="248"/>
      <c r="CH217" s="301"/>
      <c r="CI217" s="248"/>
      <c r="CJ217" s="248"/>
      <c r="CK217" s="248"/>
      <c r="CL217" s="248"/>
      <c r="CM217" s="248"/>
      <c r="CN217" s="301"/>
      <c r="CO217" s="248"/>
      <c r="CP217" s="248"/>
      <c r="CQ217" s="248"/>
      <c r="CR217" s="248"/>
      <c r="CS217" s="248"/>
      <c r="CT217" s="301"/>
      <c r="CU217" s="248"/>
      <c r="CV217" s="248"/>
      <c r="CW217" s="248"/>
      <c r="CX217" s="248"/>
      <c r="CY217" s="248"/>
      <c r="CZ217" s="301"/>
      <c r="DA217" s="248"/>
      <c r="DB217" s="248"/>
      <c r="DC217" s="248"/>
      <c r="DD217" s="248"/>
      <c r="DE217" s="248"/>
      <c r="DF217" s="301"/>
      <c r="DG217" s="248"/>
      <c r="DH217" s="248"/>
      <c r="DI217" s="248"/>
      <c r="DJ217" s="248"/>
      <c r="DK217" s="248"/>
      <c r="DL217" s="301"/>
      <c r="DM217" s="248"/>
      <c r="DN217" s="248"/>
      <c r="DO217" s="248"/>
      <c r="DP217" s="248"/>
      <c r="DQ217" s="248"/>
      <c r="DR217" s="301"/>
      <c r="DS217" s="248"/>
      <c r="DT217" s="248"/>
      <c r="DU217" s="248"/>
      <c r="DV217" s="248"/>
      <c r="DW217" s="248"/>
      <c r="DX217" s="301"/>
      <c r="DY217" s="248"/>
      <c r="DZ217" s="248"/>
      <c r="EA217" s="248"/>
      <c r="EB217" s="248"/>
      <c r="EC217" s="248"/>
      <c r="ED217" s="301"/>
      <c r="EE217" s="248"/>
      <c r="EF217" s="248"/>
      <c r="EG217" s="248"/>
      <c r="EH217" s="248"/>
      <c r="EI217" s="248"/>
      <c r="EJ217" s="301"/>
      <c r="EK217" s="248"/>
      <c r="EL217" s="248"/>
      <c r="EM217" s="248"/>
      <c r="EN217" s="248"/>
      <c r="EO217" s="248"/>
      <c r="EP217" s="301"/>
      <c r="EQ217" s="248"/>
      <c r="ER217" s="248"/>
      <c r="ES217" s="248"/>
      <c r="ET217" s="248"/>
      <c r="EU217" s="248"/>
      <c r="EV217" s="301"/>
      <c r="EW217" s="248"/>
      <c r="EX217" s="248"/>
      <c r="EY217" s="248"/>
      <c r="EZ217" s="248"/>
      <c r="FA217" s="248"/>
      <c r="FB217" s="301"/>
      <c r="FC217" s="248"/>
      <c r="FD217" s="248"/>
      <c r="FE217" s="248"/>
      <c r="FF217" s="248"/>
      <c r="FG217" s="248"/>
      <c r="FH217" s="301"/>
      <c r="FI217" s="248"/>
      <c r="FJ217" s="248"/>
      <c r="FK217" s="248"/>
      <c r="FL217" s="248"/>
      <c r="FM217" s="248"/>
      <c r="FN217" s="301"/>
      <c r="FO217" s="248"/>
      <c r="FP217" s="248"/>
      <c r="FQ217" s="248"/>
      <c r="FR217" s="248"/>
      <c r="FS217" s="248"/>
      <c r="FT217" s="301"/>
      <c r="FU217" s="248"/>
      <c r="FV217" s="248"/>
      <c r="FW217" s="248"/>
      <c r="FX217" s="248"/>
      <c r="FY217" s="248"/>
      <c r="FZ217" s="301"/>
      <c r="GA217" s="248"/>
      <c r="GB217" s="248"/>
      <c r="GC217" s="248"/>
      <c r="GD217" s="248"/>
      <c r="GE217" s="248"/>
      <c r="GF217" s="301"/>
      <c r="GG217" s="248"/>
      <c r="GH217" s="248"/>
      <c r="GI217" s="248"/>
      <c r="GJ217" s="248"/>
      <c r="GK217" s="248"/>
      <c r="GL217" s="301"/>
      <c r="GM217" s="248"/>
      <c r="GN217" s="248"/>
      <c r="GO217" s="248"/>
      <c r="GP217" s="248"/>
      <c r="GQ217" s="248"/>
      <c r="GR217" s="301"/>
      <c r="GS217" s="248"/>
      <c r="GT217" s="248"/>
      <c r="GU217" s="248"/>
    </row>
    <row r="218" spans="1:203" customFormat="1" ht="25.5" customHeight="1" thickBot="1">
      <c r="A218" s="3"/>
      <c r="B218" s="626" t="s">
        <v>20</v>
      </c>
      <c r="C218" s="626"/>
      <c r="D218" s="626"/>
      <c r="E218" s="626"/>
      <c r="F218" s="370"/>
      <c r="G218" s="503"/>
      <c r="H218" s="248"/>
      <c r="I218" s="248"/>
    </row>
    <row r="219" spans="1:203" customFormat="1" ht="15" thickTop="1">
      <c r="A219" s="12"/>
      <c r="B219" s="114"/>
      <c r="C219" s="371"/>
      <c r="D219" s="372"/>
      <c r="E219" s="372"/>
      <c r="F219" s="372"/>
      <c r="G219" s="503"/>
      <c r="H219" s="248"/>
      <c r="I219" s="248"/>
    </row>
    <row r="220" spans="1:203" customFormat="1" ht="14.4">
      <c r="A220" s="12"/>
      <c r="B220" s="114"/>
      <c r="C220" s="371"/>
      <c r="D220" s="372"/>
      <c r="E220" s="372"/>
      <c r="F220" s="372"/>
      <c r="G220" s="503"/>
      <c r="H220" s="248"/>
      <c r="I220" s="248"/>
    </row>
    <row r="221" spans="1:203" customFormat="1" ht="18.75" customHeight="1">
      <c r="A221" s="627" t="s">
        <v>125</v>
      </c>
      <c r="B221" s="628"/>
      <c r="C221" s="628"/>
      <c r="D221" s="628"/>
      <c r="E221" s="628"/>
      <c r="F221" s="629"/>
      <c r="G221" s="503"/>
      <c r="H221" s="248"/>
      <c r="I221" s="248"/>
    </row>
    <row r="222" spans="1:203" customFormat="1" ht="15.6">
      <c r="A222" s="373"/>
      <c r="B222" s="374"/>
      <c r="C222" s="375"/>
      <c r="D222" s="376"/>
      <c r="E222" s="376"/>
      <c r="F222" s="376"/>
      <c r="G222" s="503"/>
      <c r="H222" s="248"/>
      <c r="I222" s="248"/>
    </row>
    <row r="223" spans="1:203" s="133" customFormat="1" ht="21" customHeight="1">
      <c r="A223" s="377" t="s">
        <v>12</v>
      </c>
      <c r="B223" s="378" t="s">
        <v>67</v>
      </c>
      <c r="C223" s="379"/>
      <c r="D223" s="380"/>
      <c r="E223" s="381"/>
      <c r="F223" s="381">
        <f>F117</f>
        <v>0</v>
      </c>
      <c r="G223" s="504"/>
      <c r="H223" s="248"/>
      <c r="I223" s="248"/>
    </row>
    <row r="224" spans="1:203" s="133" customFormat="1" ht="21" customHeight="1">
      <c r="A224" s="377" t="s">
        <v>13</v>
      </c>
      <c r="B224" s="378" t="s">
        <v>33</v>
      </c>
      <c r="C224" s="379"/>
      <c r="D224" s="380"/>
      <c r="E224" s="381"/>
      <c r="F224" s="381">
        <f>F142</f>
        <v>0</v>
      </c>
      <c r="G224" s="504"/>
      <c r="H224" s="248"/>
      <c r="I224" s="248"/>
    </row>
    <row r="225" spans="1:9" s="133" customFormat="1" ht="21" customHeight="1">
      <c r="A225" s="377" t="s">
        <v>4</v>
      </c>
      <c r="B225" s="378" t="s">
        <v>190</v>
      </c>
      <c r="C225" s="379"/>
      <c r="D225" s="380"/>
      <c r="E225" s="381"/>
      <c r="F225" s="381">
        <f>F158</f>
        <v>0</v>
      </c>
      <c r="G225" s="504"/>
      <c r="H225" s="248"/>
      <c r="I225" s="248"/>
    </row>
    <row r="226" spans="1:9" s="133" customFormat="1" ht="21" customHeight="1">
      <c r="A226" s="377" t="s">
        <v>14</v>
      </c>
      <c r="B226" s="378" t="s">
        <v>71</v>
      </c>
      <c r="C226" s="379"/>
      <c r="D226" s="380"/>
      <c r="E226" s="381"/>
      <c r="F226" s="381">
        <f>F187</f>
        <v>0</v>
      </c>
      <c r="G226" s="504"/>
      <c r="H226" s="248"/>
      <c r="I226" s="248"/>
    </row>
    <row r="227" spans="1:9" s="133" customFormat="1" ht="21" customHeight="1">
      <c r="A227" s="377" t="s">
        <v>15</v>
      </c>
      <c r="B227" s="382" t="s">
        <v>73</v>
      </c>
      <c r="C227" s="383"/>
      <c r="D227" s="384"/>
      <c r="E227" s="385"/>
      <c r="F227" s="385">
        <f>F215</f>
        <v>0</v>
      </c>
      <c r="G227" s="504"/>
      <c r="H227" s="248"/>
      <c r="I227" s="248"/>
    </row>
    <row r="228" spans="1:9" s="391" customFormat="1" ht="20.25" customHeight="1">
      <c r="A228" s="386"/>
      <c r="B228" s="387"/>
      <c r="C228" s="388"/>
      <c r="D228" s="389"/>
      <c r="E228" s="390"/>
      <c r="F228" s="390"/>
      <c r="G228" s="505"/>
      <c r="H228" s="248"/>
      <c r="I228" s="248"/>
    </row>
    <row r="229" spans="1:9" s="395" customFormat="1" ht="25.5" customHeight="1">
      <c r="A229" s="392"/>
      <c r="B229" s="393" t="s">
        <v>191</v>
      </c>
      <c r="C229" s="394"/>
      <c r="D229" s="394"/>
      <c r="E229" s="621">
        <f>SUM(E223:F228)</f>
        <v>0</v>
      </c>
      <c r="F229" s="622"/>
      <c r="G229" s="506"/>
      <c r="H229" s="248"/>
      <c r="I229" s="248"/>
    </row>
    <row r="230" spans="1:9" s="264" customFormat="1" ht="15.6">
      <c r="A230" s="396"/>
      <c r="B230" s="397"/>
      <c r="C230" s="398"/>
      <c r="D230" s="399"/>
      <c r="E230" s="400"/>
      <c r="F230" s="400"/>
      <c r="G230" s="491"/>
      <c r="H230" s="248"/>
      <c r="I230" s="248"/>
    </row>
    <row r="231" spans="1:9" s="263" customFormat="1" ht="15.6">
      <c r="A231" s="401"/>
      <c r="B231" s="402"/>
      <c r="C231" s="403"/>
      <c r="D231" s="404"/>
      <c r="E231" s="404"/>
      <c r="F231" s="404"/>
      <c r="G231" s="491"/>
      <c r="H231" s="248"/>
      <c r="I231" s="248"/>
    </row>
    <row r="232" spans="1:9" s="369" customFormat="1" ht="15.6">
      <c r="A232" s="373"/>
      <c r="B232" s="405"/>
      <c r="C232" s="406"/>
      <c r="D232" s="407"/>
      <c r="E232" s="89"/>
      <c r="F232" s="89"/>
      <c r="G232" s="507"/>
      <c r="H232" s="248"/>
      <c r="I232" s="248"/>
    </row>
    <row r="233" spans="1:9" s="369" customFormat="1" ht="18">
      <c r="A233" s="373"/>
      <c r="B233" s="623"/>
      <c r="C233" s="623"/>
      <c r="D233" s="623"/>
      <c r="E233" s="624"/>
      <c r="F233" s="624"/>
      <c r="G233" s="507"/>
      <c r="H233" s="248"/>
      <c r="I233" s="248"/>
    </row>
    <row r="234" spans="1:9" s="263" customFormat="1">
      <c r="A234" s="259"/>
      <c r="B234" s="260"/>
      <c r="C234" s="261"/>
      <c r="D234" s="262"/>
      <c r="E234" s="262"/>
      <c r="F234" s="262"/>
      <c r="G234" s="495"/>
      <c r="H234" s="248"/>
      <c r="I234" s="248"/>
    </row>
    <row r="235" spans="1:9" s="263" customFormat="1">
      <c r="A235" s="259"/>
      <c r="B235" s="260"/>
      <c r="C235" s="261"/>
      <c r="D235" s="262"/>
      <c r="E235" s="262"/>
      <c r="F235" s="262"/>
      <c r="G235" s="495"/>
      <c r="H235" s="248"/>
      <c r="I235" s="248"/>
    </row>
    <row r="236" spans="1:9" s="263" customFormat="1">
      <c r="A236" s="259"/>
      <c r="B236" s="260"/>
      <c r="C236" s="261"/>
      <c r="D236" s="262"/>
      <c r="E236" s="262"/>
      <c r="F236" s="262"/>
      <c r="G236" s="495"/>
      <c r="H236" s="248"/>
      <c r="I236" s="248"/>
    </row>
    <row r="237" spans="1:9" s="263" customFormat="1">
      <c r="A237" s="259"/>
      <c r="B237" s="260"/>
      <c r="C237" s="261"/>
      <c r="D237" s="262"/>
      <c r="E237" s="262"/>
      <c r="F237" s="262"/>
      <c r="G237" s="495"/>
      <c r="H237" s="248"/>
      <c r="I237" s="248"/>
    </row>
    <row r="238" spans="1:9" s="263" customFormat="1">
      <c r="A238" s="259"/>
      <c r="B238" s="260"/>
      <c r="C238" s="261"/>
      <c r="D238" s="262"/>
      <c r="E238" s="262"/>
      <c r="F238" s="262"/>
      <c r="G238" s="495"/>
      <c r="H238" s="248"/>
      <c r="I238" s="248"/>
    </row>
    <row r="239" spans="1:9" s="263" customFormat="1">
      <c r="A239" s="259"/>
      <c r="B239" s="260"/>
      <c r="C239" s="261"/>
      <c r="D239" s="262"/>
      <c r="E239" s="262"/>
      <c r="F239" s="262"/>
      <c r="G239" s="495"/>
      <c r="H239" s="248"/>
      <c r="I239" s="248"/>
    </row>
    <row r="240" spans="1:9" s="263" customFormat="1">
      <c r="A240" s="259"/>
      <c r="B240" s="260"/>
      <c r="C240" s="261"/>
      <c r="D240" s="262"/>
      <c r="E240" s="262"/>
      <c r="F240" s="262"/>
      <c r="G240" s="495"/>
      <c r="H240" s="248"/>
      <c r="I240" s="248"/>
    </row>
    <row r="241" spans="1:9" s="263" customFormat="1">
      <c r="A241" s="259"/>
      <c r="B241" s="260"/>
      <c r="C241" s="261"/>
      <c r="D241" s="262"/>
      <c r="E241" s="262"/>
      <c r="F241" s="262"/>
      <c r="G241" s="495"/>
      <c r="H241" s="248"/>
      <c r="I241" s="248"/>
    </row>
    <row r="242" spans="1:9" s="263" customFormat="1">
      <c r="A242" s="259"/>
      <c r="B242" s="260"/>
      <c r="C242" s="261"/>
      <c r="D242" s="262"/>
      <c r="E242" s="262"/>
      <c r="F242" s="262"/>
      <c r="G242" s="495"/>
      <c r="H242" s="248"/>
      <c r="I242" s="248"/>
    </row>
    <row r="243" spans="1:9" s="263" customFormat="1">
      <c r="A243" s="259"/>
      <c r="B243" s="260"/>
      <c r="C243" s="261"/>
      <c r="D243" s="262"/>
      <c r="E243" s="262"/>
      <c r="F243" s="262"/>
      <c r="G243" s="495"/>
      <c r="H243" s="248"/>
      <c r="I243" s="248"/>
    </row>
    <row r="244" spans="1:9" s="263" customFormat="1">
      <c r="A244" s="259"/>
      <c r="B244" s="260"/>
      <c r="C244" s="261"/>
      <c r="D244" s="262"/>
      <c r="E244" s="262"/>
      <c r="F244" s="262"/>
      <c r="G244" s="495"/>
      <c r="H244" s="248"/>
      <c r="I244" s="248"/>
    </row>
    <row r="245" spans="1:9" s="263" customFormat="1">
      <c r="A245" s="259"/>
      <c r="B245" s="260"/>
      <c r="C245" s="261"/>
      <c r="D245" s="262"/>
      <c r="E245" s="262"/>
      <c r="F245" s="262"/>
      <c r="G245" s="495"/>
      <c r="H245" s="248"/>
      <c r="I245" s="248"/>
    </row>
  </sheetData>
  <mergeCells count="22">
    <mergeCell ref="E229:F229"/>
    <mergeCell ref="B233:D233"/>
    <mergeCell ref="E233:F233"/>
    <mergeCell ref="G148:I148"/>
    <mergeCell ref="B218:E218"/>
    <mergeCell ref="A221:F221"/>
    <mergeCell ref="D41:F41"/>
    <mergeCell ref="D42:F42"/>
    <mergeCell ref="A53:F53"/>
    <mergeCell ref="A54:B56"/>
    <mergeCell ref="C54:E56"/>
    <mergeCell ref="A37:B37"/>
    <mergeCell ref="A1:B3"/>
    <mergeCell ref="A5:F5"/>
    <mergeCell ref="A10:F10"/>
    <mergeCell ref="B11:F11"/>
    <mergeCell ref="A12:F12"/>
    <mergeCell ref="A13:B13"/>
    <mergeCell ref="A17:B17"/>
    <mergeCell ref="A24:F24"/>
    <mergeCell ref="A31:B31"/>
    <mergeCell ref="C1:E3"/>
  </mergeCells>
  <pageMargins left="0.98425196850393704" right="0.39370078740157483" top="0.39370078740157483" bottom="0.59055118110236227" header="0.39370078740157483" footer="0.39370078740157483"/>
  <pageSetup paperSize="9" scale="74" firstPageNumber="18" orientation="portrait" useFirstPageNumber="1" r:id="rId1"/>
  <headerFooter alignWithMargins="0">
    <oddFooter>&amp;R    - &amp;P -</oddFooter>
  </headerFooter>
  <rowBreaks count="15" manualBreakCount="15">
    <brk id="53" max="5" man="1"/>
    <brk id="74" max="5" man="1"/>
    <brk id="78" max="5" man="1"/>
    <brk id="113" max="5" man="1"/>
    <brk id="119" max="5" man="1"/>
    <brk id="127" max="5" man="1"/>
    <brk id="144" max="5" man="1"/>
    <brk id="155" max="5" man="1"/>
    <brk id="164" max="5" man="1"/>
    <brk id="177" max="5" man="1"/>
    <brk id="188" max="5" man="1"/>
    <brk id="197" max="5" man="1"/>
    <brk id="204" max="5" man="1"/>
    <brk id="210" max="5" man="1"/>
    <brk id="21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7</vt:i4>
      </vt:variant>
    </vt:vector>
  </HeadingPairs>
  <TitlesOfParts>
    <vt:vector size="11" baseType="lpstr">
      <vt:lpstr>NASLOVNICA</vt:lpstr>
      <vt:lpstr>REKAPITULACIJA</vt:lpstr>
      <vt:lpstr>Prometnice i uređenje okoliša</vt:lpstr>
      <vt:lpstr>VIK</vt:lpstr>
      <vt:lpstr>NASLOVNICA!Ispis_naslova</vt:lpstr>
      <vt:lpstr>'Prometnice i uređenje okoliša'!Ispis_naslova</vt:lpstr>
      <vt:lpstr>VIK!Ispis_naslova</vt:lpstr>
      <vt:lpstr>NASLOVNICA!Podrucje_ispisa</vt:lpstr>
      <vt:lpstr>'Prometnice i uređenje okoliša'!Podrucje_ispisa</vt:lpstr>
      <vt:lpstr>REKAPITULACIJA!Podrucje_ispisa</vt:lpstr>
      <vt:lpstr>VIK!Podrucje_ispisa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matijalozic</dc:creator>
  <cp:lastModifiedBy>KORISNIK</cp:lastModifiedBy>
  <cp:lastPrinted>2021-03-12T10:53:30Z</cp:lastPrinted>
  <dcterms:created xsi:type="dcterms:W3CDTF">2017-01-16T13:18:24Z</dcterms:created>
  <dcterms:modified xsi:type="dcterms:W3CDTF">2021-05-17T12:15:38Z</dcterms:modified>
</cp:coreProperties>
</file>