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80" tabRatio="970" firstSheet="2" activeTab="8"/>
  </bookViews>
  <sheets>
    <sheet name="CMCS" sheetId="1" state="hidden" r:id="rId1"/>
    <sheet name="1.STR.kompletno" sheetId="2" state="hidden" r:id="rId2"/>
    <sheet name="1STRANICA" sheetId="3" r:id="rId3"/>
    <sheet name="A.RAČUN PRIH-RASH" sheetId="4" r:id="rId4"/>
    <sheet name="IZVORI" sheetId="5" r:id="rId5"/>
    <sheet name="FK" sheetId="6" r:id="rId6"/>
    <sheet name="B.RAČUN FINANC" sheetId="7" r:id="rId7"/>
    <sheet name="Tablica1OK" sheetId="8" r:id="rId8"/>
    <sheet name="Tablica2PK" sheetId="9" r:id="rId9"/>
  </sheets>
  <definedNames>
    <definedName name="_xlfn._FV" hidden="1">#NAME?</definedName>
    <definedName name="DatumDo">'CMCS'!$H$14</definedName>
    <definedName name="DatumOd">'CMCS'!$H$13</definedName>
    <definedName name="Godina">'CMCS'!$H$11</definedName>
    <definedName name="_xlnm.Print_Titles" localSheetId="1">'1.STR.kompletno'!$10:$11</definedName>
    <definedName name="_xlnm.Print_Titles" localSheetId="2">'1STRANICA'!$11:$12</definedName>
    <definedName name="_xlnm.Print_Titles" localSheetId="3">'A.RAČUN PRIH-RASH'!$6:$8</definedName>
    <definedName name="_xlnm.Print_Titles" localSheetId="6">'B.RAČUN FINANC'!$12:$13</definedName>
    <definedName name="Izvod">'CMCS'!$H$16</definedName>
    <definedName name="IZVOR">'CMCS'!$H$8</definedName>
    <definedName name="Konta">'CMCS'!$H$18</definedName>
    <definedName name="KORISNIK">'CMCS'!$H$9</definedName>
    <definedName name="LOZINKA">'CMCS'!$H$10</definedName>
    <definedName name="Mjesec">'CMCS'!$H$12</definedName>
    <definedName name="Partneri">'CMCS'!$H$17</definedName>
    <definedName name="_xlnm.Print_Area" localSheetId="1">'1.STR.kompletno'!$A$6:$H$163</definedName>
    <definedName name="_xlnm.Print_Area" localSheetId="2">'1STRANICA'!$A$6:$H$161</definedName>
    <definedName name="_xlnm.Print_Area" localSheetId="3">'A.RAČUN PRIH-RASH'!$C$1:$J$270</definedName>
    <definedName name="_xlnm.Print_Area" localSheetId="6">'B.RAČUN FINANC'!$C$1:$K$40</definedName>
    <definedName name="_xlnm.Print_Area" localSheetId="5">'FK'!$C$3:$J$87</definedName>
    <definedName name="_xlnm.Print_Area" localSheetId="4">'IZVORI'!$C$1:$J$48</definedName>
    <definedName name="_xlnm.Print_Area" localSheetId="7">'Tablica1OK'!$C$1:$H$100</definedName>
    <definedName name="_xlnm.Print_Area" localSheetId="8">'Tablica2PK'!$C$2:$H$885</definedName>
    <definedName name="SERVER">'CMCS'!$H$7</definedName>
    <definedName name="Ziro">'CMCS'!$H$15</definedName>
  </definedNames>
  <calcPr fullCalcOnLoad="1"/>
</workbook>
</file>

<file path=xl/sharedStrings.xml><?xml version="1.0" encoding="utf-8"?>
<sst xmlns="http://schemas.openxmlformats.org/spreadsheetml/2006/main" count="1999" uniqueCount="1063">
  <si>
    <t>Ekonomski poslovi koji nisu drugdje svrstani</t>
  </si>
  <si>
    <t>053</t>
  </si>
  <si>
    <t>Smanjenje zagađivanja</t>
  </si>
  <si>
    <t>Zaštita bioraznolikosti i krajolika</t>
  </si>
  <si>
    <t>054</t>
  </si>
  <si>
    <t>061</t>
  </si>
  <si>
    <t>Razvoj stanovanja</t>
  </si>
  <si>
    <t>064</t>
  </si>
  <si>
    <t>Ulična rasvjeta</t>
  </si>
  <si>
    <t>Istraživanje i razvoj stanovanja i komunalnih pogodnosti</t>
  </si>
  <si>
    <t>065</t>
  </si>
  <si>
    <t>066</t>
  </si>
  <si>
    <t>Rash.vezani za stanov.i kom.pogodn.koji nisu drug.svrstani</t>
  </si>
  <si>
    <t>07</t>
  </si>
  <si>
    <t>Zdravstvo</t>
  </si>
  <si>
    <t>08</t>
  </si>
  <si>
    <t>Rekreacija, kultura i religija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</si>
  <si>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</si>
  <si>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</si>
  <si>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</si>
  <si>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</si>
  <si>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</si>
  <si>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</si>
  <si>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</si>
  <si>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</si>
  <si>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Sitni inventar i auto gume -BICIKLI</t>
  </si>
  <si>
    <t>Naknade ostalih troškova -STRUČNO OSPOSOBLJ.i PRIJEVOZ</t>
  </si>
  <si>
    <t xml:space="preserve">                 Naknade građanima i kućanstvima u naravi</t>
  </si>
  <si>
    <t>Dani zajmovi građanima - studentski i učenički krediti</t>
  </si>
  <si>
    <t>085</t>
  </si>
  <si>
    <t>Istraživanje i razvoj kulture i religije</t>
  </si>
  <si>
    <t>086</t>
  </si>
  <si>
    <t>Rashodi za rekreaciju, kulturu i religiju koji nisu drugdje svrstani</t>
  </si>
  <si>
    <t>09</t>
  </si>
  <si>
    <t>Obrazovanje</t>
  </si>
  <si>
    <t>091</t>
  </si>
  <si>
    <t>Predškolsko i osnovno obrazovanje</t>
  </si>
  <si>
    <t>092</t>
  </si>
  <si>
    <t>Srednješkolsko obrazovanje</t>
  </si>
  <si>
    <t>093</t>
  </si>
  <si>
    <t>Poslije srednješkolsko, ali ne i visoko obrazovanje</t>
  </si>
  <si>
    <t>094</t>
  </si>
  <si>
    <t>Visoka naobrazba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</si>
  <si>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</si>
  <si>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</si>
  <si>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</si>
  <si>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</si>
  <si>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</si>
  <si>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</si>
  <si>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</si>
  <si>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</si>
  <si>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</si>
  <si>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</t>
  </si>
  <si>
    <t>101</t>
  </si>
  <si>
    <t>Bolest i invaliditet</t>
  </si>
  <si>
    <t>102</t>
  </si>
  <si>
    <t>Starost</t>
  </si>
  <si>
    <t>Slijednici</t>
  </si>
  <si>
    <t>103</t>
  </si>
  <si>
    <t>104</t>
  </si>
  <si>
    <t>Obitelj i dijeca</t>
  </si>
  <si>
    <t>Nezaposlenost</t>
  </si>
  <si>
    <t>105</t>
  </si>
  <si>
    <t>106</t>
  </si>
  <si>
    <t>Stanovanje</t>
  </si>
  <si>
    <t>107</t>
  </si>
  <si>
    <t>108</t>
  </si>
  <si>
    <t>Istraživanje i razvoj socijalne zaštite</t>
  </si>
  <si>
    <t>109</t>
  </si>
  <si>
    <t>Aktivnost socijalne zaštite koje nisu drugdje svrstane</t>
  </si>
  <si>
    <t>Socijalna pomoć stanovništvu koje nije obuhvaćeno redovnim soc.programom</t>
  </si>
  <si>
    <t xml:space="preserve">                                                                                               -CRKVA ŠEMOVCI     </t>
  </si>
  <si>
    <t xml:space="preserve">                                                                                               -MARTINCI VIRJE    </t>
  </si>
  <si>
    <t xml:space="preserve">                                                                                          -ŽUPA MIHOLJANEC     </t>
  </si>
  <si>
    <t>Aktivnost 2703</t>
  </si>
  <si>
    <t>Zaštita građana i materijalnih dobara</t>
  </si>
  <si>
    <t>MANJAK/VIŠAK  PRIHODA IZ PRETHODNE GODINE</t>
  </si>
  <si>
    <t xml:space="preserve">Ostali nespomenuti rashodi poslovanja -CIVILNA ZAŠTITA OPĆINE VIRJE </t>
  </si>
  <si>
    <t>RAZDJEL 0500 - PREDŠKOLSKI ODGOJ</t>
  </si>
  <si>
    <t>GLAVA  0510  -  Dječji vrtić "ZRNO" - Virje    /KORISNIK/</t>
  </si>
  <si>
    <t>Program 28</t>
  </si>
  <si>
    <t xml:space="preserve">     BRIGA O DJECI</t>
  </si>
  <si>
    <t>Aktivnost 2801</t>
  </si>
  <si>
    <t>Predškolski odgoj</t>
  </si>
  <si>
    <t>Aktivnost 2802</t>
  </si>
  <si>
    <t>Opremanje predškolske ustanove</t>
  </si>
  <si>
    <t xml:space="preserve">Rashodi za nabavu nefinancijske imovine </t>
  </si>
  <si>
    <t xml:space="preserve">     Rashodi za nabavu proizvedene dugotrajne imovine</t>
  </si>
  <si>
    <t>Komunikacijaska oprema</t>
  </si>
  <si>
    <t>GLAVA  0520  -  Ostali korisnici</t>
  </si>
  <si>
    <t>Aktivnost 2803</t>
  </si>
  <si>
    <t>Potpora roditeljima za boravak djece u vrtićima izvan mjesta boravka</t>
  </si>
  <si>
    <t>Brojčana oznaka i naziv razdjela i glave, programa, aktivnosti i projekta, te računa ekonomske klasifikacije</t>
  </si>
  <si>
    <t>RAZDJEL 0100 PREDSTAVNIČKA I IZVRŠNA TIJELA OPĆINE</t>
  </si>
  <si>
    <t>1001</t>
  </si>
  <si>
    <t>Sufinanc.cijene smještaja u ĐAČKOM DOMU</t>
  </si>
  <si>
    <t>1101</t>
  </si>
  <si>
    <t>1301</t>
  </si>
  <si>
    <t>PK</t>
  </si>
  <si>
    <t>1302</t>
  </si>
  <si>
    <t>1303</t>
  </si>
  <si>
    <t>1401</t>
  </si>
  <si>
    <t>1405</t>
  </si>
  <si>
    <t>1407</t>
  </si>
  <si>
    <t>1501</t>
  </si>
  <si>
    <t>1601</t>
  </si>
  <si>
    <t>1602</t>
  </si>
  <si>
    <t>1705</t>
  </si>
  <si>
    <t>1723</t>
  </si>
  <si>
    <t>1806</t>
  </si>
  <si>
    <t>1900</t>
  </si>
  <si>
    <t>1901</t>
  </si>
  <si>
    <t>2002</t>
  </si>
  <si>
    <t>2101</t>
  </si>
  <si>
    <t>2201</t>
  </si>
  <si>
    <t>2202</t>
  </si>
  <si>
    <t>2401</t>
  </si>
  <si>
    <t>2500</t>
  </si>
  <si>
    <t>2501</t>
  </si>
  <si>
    <t>2601</t>
  </si>
  <si>
    <t>2701</t>
  </si>
  <si>
    <t>2702</t>
  </si>
  <si>
    <t>2703</t>
  </si>
  <si>
    <t>2801</t>
  </si>
  <si>
    <t>2803</t>
  </si>
  <si>
    <t>KRAJ</t>
  </si>
  <si>
    <t>Naknade za prijevoz, rad na terenu i odvojen život</t>
  </si>
  <si>
    <t>Ostale naknade troškova zaposlenicima</t>
  </si>
  <si>
    <t>Zakupnine i najamnine -LICENCE i sl.</t>
  </si>
  <si>
    <t>1714</t>
  </si>
  <si>
    <t>1730</t>
  </si>
  <si>
    <t>Izgradnja reciklažnog dvorišta</t>
  </si>
  <si>
    <t>1732</t>
  </si>
  <si>
    <t>Aktivnost 2103</t>
  </si>
  <si>
    <t>2103</t>
  </si>
  <si>
    <t>Naknade ostalih troškova -STRUČNO OSPOSOBLJAVANJE</t>
  </si>
  <si>
    <t>Članarine LAG i sl.,</t>
  </si>
  <si>
    <t>Pomoći unutar opće države</t>
  </si>
  <si>
    <t>Tekuće pomoći drugim proračunima -decentralizirane funkcije (povrat)</t>
  </si>
  <si>
    <t>Tekuće pomoći drugim proračunima -po obavijesti osnivača JVP</t>
  </si>
  <si>
    <t>Uredska oprema, namještaj, računala i računalna oprema</t>
  </si>
  <si>
    <t>Izdaci za financijsku imovinu i otplatu zajmova</t>
  </si>
  <si>
    <t>Otplata glavnice primljenih zajmova od banaka i ostalih fin.inst.IJS</t>
  </si>
  <si>
    <t xml:space="preserve">Otplata glavnice primljenih zajmova od banaka -ZAJAM ZA-BA </t>
  </si>
  <si>
    <t>Subvencije trg. društ., obrtnicima, malim i srednjim poduzet. IJS</t>
  </si>
  <si>
    <t>Subv.obrtnicima, malim i srednjim poduzetn. - za kamatu, poticaje, doškolovanja i sl.</t>
  </si>
  <si>
    <t>Premije osiguranja -poljoprivrenih usjeva</t>
  </si>
  <si>
    <t>Subvenc.poljoprivrednicima,m/s poduzetn.trg. društ.,obrtnicima..,</t>
  </si>
  <si>
    <t>Subvencije poljoprivrednicima - za kamatu, doškolovanja, kupnju sadn., kom.doprinos i sl.</t>
  </si>
  <si>
    <t xml:space="preserve">                  Nakn. šteta pravnim i fiz.osobama -od elementarnih nepogoda, ostalih šteta i sl. </t>
  </si>
  <si>
    <t xml:space="preserve">      Komunalne usluge</t>
  </si>
  <si>
    <t>Ost.proizv.nemat.im. -projektna dokument.KANALIZACIJA ŠEMOVCI</t>
  </si>
  <si>
    <t>Prijevozna sredstva u cestovnom prometu -traktor</t>
  </si>
  <si>
    <t>Pomoć i njega u kući -GERONTODOMAĆICA..,</t>
  </si>
  <si>
    <t>Ostala proizv.nemat.imovina - Izvješće o stanju u prostoru</t>
  </si>
  <si>
    <t>Tekuće donacije u novcu - Crveni križ</t>
  </si>
  <si>
    <t>Tekuće donacije u naravi dobrotvornim društvima- CARITAS</t>
  </si>
  <si>
    <t>Tekuće pomoći županijskim korisnicima - OŠ "PROF. F.V. ŠIGNJARA" VIRJE</t>
  </si>
  <si>
    <t>Kapitalne pomoći županijskim korisnicima - OŠ "PROF. F.V. ŠIGNJARA" VIRJE</t>
  </si>
  <si>
    <t>Izdaci za dane zajmove</t>
  </si>
  <si>
    <t xml:space="preserve">A. RAČUN PRIHODA I RASHODA </t>
  </si>
  <si>
    <t>Izdaci za dane zajmove neprofit.org., građanima i kućanstvima</t>
  </si>
  <si>
    <t xml:space="preserve">Doprinosi za zdravstveno osiguranje </t>
  </si>
  <si>
    <t xml:space="preserve">Doprinosi za zapošljavanje </t>
  </si>
  <si>
    <t>Intelektualne i osobne usluge -ugovorima o djelu, autorski honorari..,</t>
  </si>
  <si>
    <t xml:space="preserve">Članarine </t>
  </si>
  <si>
    <t xml:space="preserve">Ostali nespomenuti rashodi poslovanja -predstave i sl. </t>
  </si>
  <si>
    <t>Knjige u knižnici</t>
  </si>
  <si>
    <t>Materijal i sirovine - NAMIRNICE</t>
  </si>
  <si>
    <t>Energija - PLIN</t>
  </si>
  <si>
    <t>Intelektualne i osobne usluge -zaposlenika ("mala škola")</t>
  </si>
  <si>
    <t xml:space="preserve">Rashodi </t>
  </si>
  <si>
    <t xml:space="preserve">     Naknade građanima i kućanstvima iz proračuna</t>
  </si>
  <si>
    <t>Naknade građanima i kućanstvima u naravi - za boravak djece u vrtiću</t>
  </si>
  <si>
    <t xml:space="preserve">     Tablica 1.: Prihodi i rashodi prema ekonomskoj klasifikaciji izvršeni su kako slijedi:</t>
  </si>
  <si>
    <t xml:space="preserve">     Tablica 2.: Prihodi i rashodi prema izvorima financiranja izvršeni su kako slijedi:</t>
  </si>
  <si>
    <t>UKUPNO PRIHODI:</t>
  </si>
  <si>
    <t>UKUPNO RASHODI:</t>
  </si>
  <si>
    <t xml:space="preserve">     Tablica 3.: Rashodi prema funkcijskoj klasifikaciji izvršeni su kako slijedi:</t>
  </si>
  <si>
    <t>Članak 4.</t>
  </si>
  <si>
    <t>Članak 9.</t>
  </si>
  <si>
    <t>Članak 10.</t>
  </si>
  <si>
    <t>Mladen Mesarov</t>
  </si>
  <si>
    <t>Članak 5.</t>
  </si>
  <si>
    <t>Članak 6.</t>
  </si>
  <si>
    <t>III. OBRAZLOŽENJE OSTVARENIH PRIHODA I PRIMITAKA, RASHODA I IZDATAKA</t>
  </si>
  <si>
    <t>Članak 7.</t>
  </si>
  <si>
    <t>1404</t>
  </si>
  <si>
    <t>1706</t>
  </si>
  <si>
    <t>1722</t>
  </si>
  <si>
    <t>1718</t>
  </si>
  <si>
    <t>1808</t>
  </si>
  <si>
    <t>1810</t>
  </si>
  <si>
    <t>1809</t>
  </si>
  <si>
    <t>1902</t>
  </si>
  <si>
    <t>32919001,32919002</t>
  </si>
  <si>
    <t>32321012,32321016</t>
  </si>
  <si>
    <t>54222000,54432100</t>
  </si>
  <si>
    <t>35231005,35232001,35232004</t>
  </si>
  <si>
    <t>35231003,35231004,35231005,35231007</t>
  </si>
  <si>
    <t>32323001,32322909,32323000</t>
  </si>
  <si>
    <t>37212001,37212002</t>
  </si>
  <si>
    <t>37215000</t>
  </si>
  <si>
    <t>37222000,37222001</t>
  </si>
  <si>
    <t>2104</t>
  </si>
  <si>
    <t>1721</t>
  </si>
  <si>
    <t>Projekt 1718</t>
  </si>
  <si>
    <t>37213000,37212005,37215010</t>
  </si>
  <si>
    <t>2802</t>
  </si>
  <si>
    <t>32211002,32214000</t>
  </si>
  <si>
    <t>32241100,32242000</t>
  </si>
  <si>
    <t>32322700,32322701</t>
  </si>
  <si>
    <t>Članak 8.</t>
  </si>
  <si>
    <t xml:space="preserve">                 Ostvareni višak prihoda i primitaka u iznosu 1.140.427,40 kuna, koristit će se za pokriće manjka prihoda i primitaka iz prethodnog razdoblja u svoti od 978.845,64 kuna, dok se razlika viška prihoda i primitaka u svoti 161.581,76 kuna prenosi u naredno razdoblje.        </t>
  </si>
  <si>
    <t>IV. ZAVRŠNA ODREDBA</t>
  </si>
  <si>
    <t>OPĆINSKO VIJEĆE OPĆINE VIRJE</t>
  </si>
  <si>
    <t>PREDSJEDNIK:</t>
  </si>
  <si>
    <t>0110</t>
  </si>
  <si>
    <t>0120</t>
  </si>
  <si>
    <t>0210</t>
  </si>
  <si>
    <t>0220</t>
  </si>
  <si>
    <t>0230</t>
  </si>
  <si>
    <t>0310</t>
  </si>
  <si>
    <t>0320</t>
  </si>
  <si>
    <t>0410</t>
  </si>
  <si>
    <t>0420</t>
  </si>
  <si>
    <t>0430</t>
  </si>
  <si>
    <t>0440</t>
  </si>
  <si>
    <t>0450</t>
  </si>
  <si>
    <t>0460</t>
  </si>
  <si>
    <t>0510</t>
  </si>
  <si>
    <t>0520</t>
  </si>
  <si>
    <t>Server</t>
  </si>
  <si>
    <t>Baza</t>
  </si>
  <si>
    <t>Username</t>
  </si>
  <si>
    <t>sa</t>
  </si>
  <si>
    <t>Password</t>
  </si>
  <si>
    <t>Poslovna godina</t>
  </si>
  <si>
    <t>Mjesec</t>
  </si>
  <si>
    <t>1</t>
  </si>
  <si>
    <t>Od datuma</t>
  </si>
  <si>
    <t>Do datuma</t>
  </si>
  <si>
    <t>Konta žiro računa</t>
  </si>
  <si>
    <t>10000','10001'</t>
  </si>
  <si>
    <t>Temeljnice izvoda</t>
  </si>
  <si>
    <t>BRF','BZA'</t>
  </si>
  <si>
    <t>Isključi partnere</t>
  </si>
  <si>
    <t>Konta</t>
  </si>
  <si>
    <t>1200','2250'</t>
  </si>
  <si>
    <t>VIRJE_GK</t>
  </si>
  <si>
    <t xml:space="preserve">  </t>
  </si>
  <si>
    <t>I. OPĆI DIO</t>
  </si>
  <si>
    <t xml:space="preserve">                                                                                                                 Članak 1.</t>
  </si>
  <si>
    <t>Primljeni krediti i zajmovi od kreditnih i ostalih financijskih institucija u javnom sektoru</t>
  </si>
  <si>
    <t>Primljeni krediti od kreditnih institucija u javnom sektoru- dugoročni</t>
  </si>
  <si>
    <t xml:space="preserve">Kapitalne pomoći od ostalih subjekata unutar opće države - FOND ZA ZAŠTITU OKOLIŠA (za sanaciju smetlišta, jav.rasvjetu i sl.) </t>
  </si>
  <si>
    <t xml:space="preserve">                                                                                                                                   Članak 1.</t>
  </si>
  <si>
    <t>Indeks          (4/1)</t>
  </si>
  <si>
    <t>Indeks          (4/3)</t>
  </si>
  <si>
    <t>2008.</t>
  </si>
  <si>
    <t>2009.</t>
  </si>
  <si>
    <t>2015.</t>
  </si>
  <si>
    <t>I-VI 2015.</t>
  </si>
  <si>
    <t>1.</t>
  </si>
  <si>
    <t xml:space="preserve">A.   </t>
  </si>
  <si>
    <t>RAČUN PRIHODA I RASHODA</t>
  </si>
  <si>
    <t>Komunalna naknada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</si>
  <si>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</si>
  <si>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</si>
  <si>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</si>
  <si>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</si>
  <si>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</si>
  <si>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</si>
  <si>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 xml:space="preserve">                 Općina Virje se u razdoblju 1. sijećnja do 30. lipnja 2014. godine nije zaduživala.        </t>
  </si>
  <si>
    <t>B.</t>
  </si>
  <si>
    <t>2018</t>
  </si>
  <si>
    <r>
      <t xml:space="preserve"> </t>
    </r>
    <r>
      <rPr>
        <b/>
        <sz val="11"/>
        <color indexed="8"/>
        <rFont val="Arial"/>
        <family val="2"/>
      </rPr>
      <t>RASPOLOŽIVA SREDSTVA IZ PRETHODNE GODINE</t>
    </r>
    <r>
      <rPr>
        <sz val="10"/>
        <color indexed="8"/>
        <rFont val="Arial"/>
        <family val="2"/>
      </rPr>
      <t xml:space="preserve"> </t>
    </r>
  </si>
  <si>
    <t>VIŠAK PRIHODA IZ PRETHODNE GODINE</t>
  </si>
  <si>
    <t>RASPOLOŽIVA SREDSTVA IZ PRETHODNE GODINE</t>
  </si>
  <si>
    <t>MANJAK PRIHODA IZ PRETHODNE GODINE</t>
  </si>
  <si>
    <t>RAČUN FINANCIRANJA</t>
  </si>
  <si>
    <t>PRIMICI OD FINANCIJSKE IMOVINE I ZADUŽIVANJA</t>
  </si>
  <si>
    <t>IZDACI ZA FINANCIJSKU IMOVINU I OTPLATE ZAJMOVA</t>
  </si>
  <si>
    <t>NETO FINANCIRANJE</t>
  </si>
  <si>
    <t>C.</t>
  </si>
  <si>
    <t>D.</t>
  </si>
  <si>
    <t>PRORAČUN OPĆINE VIRJE UKUPNO</t>
  </si>
  <si>
    <t>UKUPNI PRIHODI I PRIMICI</t>
  </si>
  <si>
    <t>UKUPNI RASHODI I IZDACI</t>
  </si>
  <si>
    <t>MANJAK/VIŠAK PRIHODA I PRIMITAKA</t>
  </si>
  <si>
    <r>
      <t>VIŠAK</t>
    </r>
    <r>
      <rPr>
        <sz val="11"/>
        <color indexed="8"/>
        <rFont val="Arial"/>
        <family val="2"/>
      </rPr>
      <t xml:space="preserve"> PRIHODA I PRIMITAKA -UKUPNO:</t>
    </r>
  </si>
  <si>
    <t xml:space="preserve">                                                                                                                                   Članak 2.</t>
  </si>
  <si>
    <t>Projekt 1715</t>
  </si>
  <si>
    <t>Projekt 2602</t>
  </si>
  <si>
    <t>Projekt 1716</t>
  </si>
  <si>
    <t>Projekt 1717</t>
  </si>
  <si>
    <t>Indeks             (4/1)</t>
  </si>
  <si>
    <t>INDEKS                    3/1</t>
  </si>
  <si>
    <t>Članak 3. mijenja se i glasi:</t>
  </si>
  <si>
    <t>A. RAČUN PRIHODA I RASHODA</t>
  </si>
  <si>
    <t>Prihodi poslovanja</t>
  </si>
  <si>
    <t>Prihodi od poreza</t>
  </si>
  <si>
    <t>Porez i prirez na dohodak</t>
  </si>
  <si>
    <t xml:space="preserve">Porez i prirez na dohodak od nesamostalnog rada </t>
  </si>
  <si>
    <t>Porez i prirez na dohodak od samostalnih djelatnosti</t>
  </si>
  <si>
    <t>Porez i prirez na dohodak od imovine i imovinskih prava</t>
  </si>
  <si>
    <t>Porez i prirez na dohodak od kapitala</t>
  </si>
  <si>
    <r>
      <t>RAZLIKA -</t>
    </r>
    <r>
      <rPr>
        <b/>
        <sz val="11"/>
        <color indexed="8"/>
        <rFont val="Arial"/>
        <family val="2"/>
      </rPr>
      <t xml:space="preserve"> VIŠAK</t>
    </r>
    <r>
      <rPr>
        <sz val="11"/>
        <color indexed="8"/>
        <rFont val="Arial"/>
        <family val="2"/>
      </rPr>
      <t>/</t>
    </r>
    <r>
      <rPr>
        <sz val="11"/>
        <color indexed="8"/>
        <rFont val="Arial"/>
        <family val="2"/>
      </rPr>
      <t>MANJAK</t>
    </r>
  </si>
  <si>
    <t>Tekuće pomoći od institucija i tijela EU -"Zaželi -program za zapošljavanje žena"</t>
  </si>
  <si>
    <t>Kapitalne pomoći od institucija i tijela EU -za izgradnju tržnice, dječjeg igrališta, hostela i sl.</t>
  </si>
  <si>
    <t>Kapitalne potpore iz držanog proračuna (Min.reg.razvoja i fondova EU -za izgranju tržnice, sanaciju druš.domova, kom.infrastrukture, mrtvačnice i sl.)</t>
  </si>
  <si>
    <t>Kapitalne potpore iz županijskog proračuna -za ravnomjerni razvoj, izgradnju kanalizacije, vodovoda, sanaciju odlagališta otpada..,</t>
  </si>
  <si>
    <t>Kapitalne potpore od ostalih subjekata unutar opće države -Hrv.vode (za izgradnju kanalizacije, vodovoda)</t>
  </si>
  <si>
    <t>Kapitalne potpore od ostalih subjekata unutar opće države -"LAG PODRAVINA" (za izgradnju dječjeg igrališta)</t>
  </si>
  <si>
    <t>Ostali prihodi od nefinancijske imovine- elektron.komunikac. -HT</t>
  </si>
  <si>
    <t xml:space="preserve">          Izvršenje rashoda i izdataka Proračuna po organizacijskoj klasifikaciji (Tablica 1.) i po programskoj klasifikaciji (Tablica 2.) je sljedeće:</t>
  </si>
  <si>
    <t>Ostali nespomenuti rashodi poslovanja -ODLUKE, ZAKLJUČCI i sl.</t>
  </si>
  <si>
    <r>
      <t>Usluge tekućeg i investic.održ. -</t>
    </r>
    <r>
      <rPr>
        <b/>
        <sz val="11"/>
        <color indexed="8"/>
        <rFont val="Arial"/>
        <family val="2"/>
      </rPr>
      <t>MO D.Zdjelice</t>
    </r>
    <r>
      <rPr>
        <sz val="11"/>
        <color indexed="8"/>
        <rFont val="Arial"/>
        <family val="2"/>
      </rPr>
      <t xml:space="preserve"> (mostova, druš.doma i okoliša)</t>
    </r>
  </si>
  <si>
    <t>Ostali poslovni građ.objekti -IZGRADNJA NOVE TRŽNICE -VIRJE</t>
  </si>
  <si>
    <t>Aktivnost 2550</t>
  </si>
  <si>
    <t>Razvoj turizma</t>
  </si>
  <si>
    <t>Članarina -"Turist.zaj.područja središnje podravine"</t>
  </si>
  <si>
    <t>Usluge tekućeg i investicijskog održavanja -"Izgradnja staze za cikloturizam"</t>
  </si>
  <si>
    <t>Izgradnja nove tržnice u Virju</t>
  </si>
  <si>
    <t xml:space="preserve">     Asfaltiranje nerazvrstanih cesta -SUFINANCIRANJE</t>
  </si>
  <si>
    <t>Izgradnja kružnog toka i rekonstrukcija ulica F. Lugarića i I. Gundulića</t>
  </si>
  <si>
    <t>Projekt 1721</t>
  </si>
  <si>
    <t>Magistralni vodovod -D.Zdjelice -Rakitnica</t>
  </si>
  <si>
    <t>Materijalna imovina -prirodna bogatstva</t>
  </si>
  <si>
    <t xml:space="preserve">Zemljište - za Općinu Virje </t>
  </si>
  <si>
    <t>Kanalizacija Šemovci - Hampovica</t>
  </si>
  <si>
    <t>Uređenje zgrade F.Rusana 14 (HOSTEL VIRJE)</t>
  </si>
  <si>
    <t>Usluge tekućeg i investic.održavanja -energ.pregled i rekonstrukcija javne rasvjete i sl.</t>
  </si>
  <si>
    <t xml:space="preserve">                 Naknade građanima i kućanstvima u novcu -sufinanc.uklanjanja ruševnih zgrada i sl.</t>
  </si>
  <si>
    <t>Aktivnost 2104</t>
  </si>
  <si>
    <t>"Zaželi -program zapošljavanja žena"</t>
  </si>
  <si>
    <t>Dio poreza na dohodak dobiven kroz potpore izravnanja za decent.funkcije</t>
  </si>
  <si>
    <t>Dio por.na doh.dobiven kroz potpore izravn.za dec.funk.-po obavijesti osn.JVP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</si>
  <si>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</si>
  <si>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</si>
  <si>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</si>
  <si>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 xml:space="preserve">Naknade za rad-povjerenstava i komisija - za IZBORE i sl. </t>
  </si>
  <si>
    <t>MANJAK/VIŠAK PRIHODA IZ PRETHODNE GODINE</t>
  </si>
  <si>
    <t xml:space="preserve">                                                                                                Članak 1.</t>
  </si>
  <si>
    <t>Porez na dobit od poduzetnika</t>
  </si>
  <si>
    <t>Porezi na imovinu</t>
  </si>
  <si>
    <t>Stalni porezi na nepokretnu imovinu  ( porez na korištenje javnih površina )</t>
  </si>
  <si>
    <t>Povremeni porezi na imovinu - porez na promet nekretnina</t>
  </si>
  <si>
    <t>Porezi na robu i usluge</t>
  </si>
  <si>
    <t>Porez na promet - potrošnja alkoholnih i bezalkoholnih pića</t>
  </si>
  <si>
    <t>Porezi na korištenje dobara ili izvođenje aktivnosti - porez na tvrtku</t>
  </si>
  <si>
    <t>Potpore</t>
  </si>
  <si>
    <t>Pomoći od međunarodnih organizacija te institucija i tijela EU</t>
  </si>
  <si>
    <t>Pomoći iz proračuna</t>
  </si>
  <si>
    <t>Tekuće potpore iz proračuna ukupno</t>
  </si>
  <si>
    <t>Tekuće potpore iz državnog proračuna</t>
  </si>
  <si>
    <t>Tekuće potpore iz državnog proračuna  ( krediti za poduzetnike )</t>
  </si>
  <si>
    <t>Tekuće potpore (za proračunske korisnike)</t>
  </si>
  <si>
    <t xml:space="preserve">Tekuće potpore iz državnog proračuna - za TURISTIČKU ZAJEDNICU </t>
  </si>
  <si>
    <t>Tek.potpore iz drž.proračuna -za ELEMENTARNU NEPOGODU -namjenski</t>
  </si>
  <si>
    <t xml:space="preserve">Tekuće potpore iz županijskog proračuna - za izbore </t>
  </si>
  <si>
    <t xml:space="preserve">Tekuće potpore iz županijskog proračuna - za ARHEOLOŠKA ISTRAŽIVANJA </t>
  </si>
  <si>
    <t>Tekuće potpore iz državnog proračuna - POMOĆ LOKALNOJ SAMOUPRAVI</t>
  </si>
  <si>
    <t>Kapitalne potpore iz proračuna ukupno</t>
  </si>
  <si>
    <t>Kapitalne potpore iz državnog proračuna -za razvoj kom.infrastrukture</t>
  </si>
  <si>
    <t>Doprinosi</t>
  </si>
  <si>
    <t>Namjenski prihodi od zaduživanja</t>
  </si>
  <si>
    <t>Prihodi od prodaje nefin.imovine i nakn.šteta od osiguranja</t>
  </si>
  <si>
    <t>Kapitalne potpore iz državnog proračuna - športska dvorana</t>
  </si>
  <si>
    <t>Kapitalne potpore iz državnog proračuna - POSLOVNA ZONA</t>
  </si>
  <si>
    <t>Kapitalne potpore iz županijskog proračuna - za kanalizaciju-PROČISTAČ</t>
  </si>
  <si>
    <t>Kapitalne potpore iz županijskog proračuna - za vodoopskrbu</t>
  </si>
  <si>
    <t>Kapitalne potpore iz drž.proračuna (Min.poljoprivrede) -za nerazvrst.ceste</t>
  </si>
  <si>
    <r>
      <t xml:space="preserve">Kapitalne potpore iz županijskog proračuna -za izgradnju </t>
    </r>
    <r>
      <rPr>
        <sz val="11"/>
        <color indexed="8"/>
        <rFont val="Arial"/>
        <family val="2"/>
      </rPr>
      <t xml:space="preserve">vrtića </t>
    </r>
  </si>
  <si>
    <t>Kapitalne potpore iz županijskog proračuna -za posl.zonu, vod.doprinos..,</t>
  </si>
  <si>
    <t>Pomoći od ostalih subjekata unutar opće države</t>
  </si>
  <si>
    <t>Kapitalne pomoći od ostalih subjekata unutar opće države - ŽUC</t>
  </si>
  <si>
    <t>Kapitalne potpore od ostalih subjekata unutar opće države ukupno</t>
  </si>
  <si>
    <t xml:space="preserve">Tekuće pomoći od ostalih subjekata unutar opće države -HZZ za nezaposlene </t>
  </si>
  <si>
    <t xml:space="preserve">Tekuće pomoći od ostalih subjekata unutar opće države -Hrv.vode (sanac.vod.mreže) </t>
  </si>
  <si>
    <t>Tekuće pomoći od ostalih subjekata unutar opće države -Hrv.šume</t>
  </si>
  <si>
    <t>Kapitalne pomoći od ostalih subjekata unutar opće države -Hrv.vode (za izgradnju kanalizacije)</t>
  </si>
  <si>
    <t>Prijevozna sredstva u cestovnom prometu</t>
  </si>
  <si>
    <t xml:space="preserve">Kapitalne pomoći od ostalih subjekata unutar opće države -Hrv.vode (za izgr.vodovoda) </t>
  </si>
  <si>
    <t>Članak 11.</t>
  </si>
  <si>
    <t xml:space="preserve">Kapitalne pomoći od ostalih subjekata unutar opće države - FOND ZA ZAŠTITU OKOLIŠA (za sanaciju smetišta "HATAČANOVO") </t>
  </si>
  <si>
    <t xml:space="preserve">Kapitalne pomoći od ostalih subjekata unutar opće države - FOND ZA ZAŠTITU OKOLIŠA (za certif.zgrada, energ.učinkovitost, javnu rasvjetu i sl.) </t>
  </si>
  <si>
    <t>Pomoći izravnanja za decentralizirane funkcije</t>
  </si>
  <si>
    <t>Tekuće pomoći izravnanja za decentralizirane funkcije</t>
  </si>
  <si>
    <t>Tekuće pomoći izravnanja za decentraliz.funkcije -po obavijesti osnivača</t>
  </si>
  <si>
    <t>Prihodi od imovine</t>
  </si>
  <si>
    <t>Prihodi od financijske imovine</t>
  </si>
  <si>
    <t xml:space="preserve">Prihodi od kamata za dane zajmove </t>
  </si>
  <si>
    <t xml:space="preserve">Prihodi od kamata po vrijednosnim papirima </t>
  </si>
  <si>
    <t>Kamate na oročena sredstav i depozite po viđenju</t>
  </si>
  <si>
    <t>Prihodi od dividendi</t>
  </si>
  <si>
    <t>Prihodi od nefinancijske imovine</t>
  </si>
  <si>
    <t>Prihodi od naknada za koncesije</t>
  </si>
  <si>
    <t>Prihodi od zakupa i iznajmljivanja imovine</t>
  </si>
  <si>
    <t>Ostali prihodi od nefinancijske imovine- renta</t>
  </si>
  <si>
    <t>Prihodi od prodaje roba i usluga</t>
  </si>
  <si>
    <t>Administrativne (upravne) pristojbe</t>
  </si>
  <si>
    <t>Županijske, gradske i općinske pristojbe i naknade</t>
  </si>
  <si>
    <t xml:space="preserve">Župan., grad.i općinske pristojbe i nakn.-priklj.na kom.infr.(vodovod,kanal.,plin) </t>
  </si>
  <si>
    <t>Ostale upravne pristojbe</t>
  </si>
  <si>
    <t>Ostale pristojbe</t>
  </si>
  <si>
    <t>Prihodi po posebnim propisima</t>
  </si>
  <si>
    <t>Doprinosi za šume</t>
  </si>
  <si>
    <t xml:space="preserve">Ostali nespomenuti prihodi, vagarine, maltarine, prihodi od groblja i sl. </t>
  </si>
  <si>
    <t>Komunalni doprinosi i naknade</t>
  </si>
  <si>
    <t>Komunalni doprinosi</t>
  </si>
  <si>
    <r>
      <t xml:space="preserve">Ostali nespomenuti prihodi, vagarine, maltarine,groblje, </t>
    </r>
    <r>
      <rPr>
        <sz val="11"/>
        <color indexed="10"/>
        <rFont val="Arial"/>
        <family val="2"/>
      </rPr>
      <t>prodaje vode 1kn/m3</t>
    </r>
    <r>
      <rPr>
        <sz val="11"/>
        <color indexed="8"/>
        <rFont val="Arial"/>
        <family val="2"/>
      </rPr>
      <t xml:space="preserve">  i sl. </t>
    </r>
  </si>
  <si>
    <t>Ostali prihodi</t>
  </si>
  <si>
    <t>Prihodi koje proračuni i proračunski korisnici ostvare obavljanjem poslova na tržištu             ( vlastiti prihodi )</t>
  </si>
  <si>
    <t>Prihodi od obavljanja ostalih poslova vlastite djelatnosti</t>
  </si>
  <si>
    <t>Kazne</t>
  </si>
  <si>
    <t xml:space="preserve">Ostale kazne i naplaćeni troškovi prisilne naplate </t>
  </si>
  <si>
    <t>Donacije od pravnih i fizičkih osoba izvan opće države</t>
  </si>
  <si>
    <t xml:space="preserve">Tekuće donacije - od pravnih i fizičkih osoba </t>
  </si>
  <si>
    <t xml:space="preserve"> Prihodi od prodaje nefinancijske imovine</t>
  </si>
  <si>
    <t>Prihodi od prodaje neproizvedene imovine</t>
  </si>
  <si>
    <t>35231000,35231001,35231002,35231003,35232000,35232003</t>
  </si>
  <si>
    <t>Prihodi od prodaje materijalne imovine- prirodnih bogatstava</t>
  </si>
  <si>
    <t>Zemljišta</t>
  </si>
  <si>
    <t>Prihodi od prodaje proizvedene imovine</t>
  </si>
  <si>
    <t>Prihodi od prodaje građevinskih objekata</t>
  </si>
  <si>
    <t>Stambeni objekti</t>
  </si>
  <si>
    <t>Poslovni objekti</t>
  </si>
  <si>
    <t>Ostala proiz.nemat.imovina -PROJEKTNA DOKUMENTACIJA</t>
  </si>
  <si>
    <t>Primljeni zajmovi od trgovačkih društava, obrtnika, malih i srednjih poduzetnika IJS</t>
  </si>
  <si>
    <t>Primljeni zajmovi od tuzemnih trgovačkih društava, obrtnika, m/s poduzetnika ..,</t>
  </si>
  <si>
    <t>Rashodi</t>
  </si>
  <si>
    <t>Rashodi za zaposlene</t>
  </si>
  <si>
    <t>Tekuće potpore iz županijskog proračuna - preškolsko obrazovanje</t>
  </si>
  <si>
    <r>
      <t xml:space="preserve">Tekuće potpore iz državnog proračuna 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 xml:space="preserve">predšk.obr., kult.manifestacije.,  </t>
    </r>
  </si>
  <si>
    <t>Projekt 2805</t>
  </si>
  <si>
    <t>2805</t>
  </si>
  <si>
    <t>Pomoći iz drž.proračuna temeljem prijenosa EU sredstava</t>
  </si>
  <si>
    <t>Kapitalne pomoći iz drž.proračuna temeljem prijenosa EU sredstava</t>
  </si>
  <si>
    <r>
      <t>VIŠAK</t>
    </r>
    <r>
      <rPr>
        <b/>
        <sz val="12"/>
        <color indexed="8"/>
        <rFont val="Arial"/>
        <family val="2"/>
      </rPr>
      <t>/</t>
    </r>
    <r>
      <rPr>
        <sz val="12"/>
        <color indexed="8"/>
        <rFont val="Arial"/>
        <family val="2"/>
      </rPr>
      <t>MANJAK PRIHODA I PRIMITAKA</t>
    </r>
  </si>
  <si>
    <t>Plaće</t>
  </si>
  <si>
    <t>Plaće u novcu</t>
  </si>
  <si>
    <t>Plaće za prekovremeni rad</t>
  </si>
  <si>
    <t>Ostali rashodi za zaposlene</t>
  </si>
  <si>
    <t>Doprinosi na plaće</t>
  </si>
  <si>
    <t>Doprinosi za mirovinsko osiguranje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</si>
  <si>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</si>
  <si>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</si>
  <si>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</si>
  <si>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</si>
  <si>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</si>
  <si>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</si>
  <si>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</si>
  <si>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</si>
  <si>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usluge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</si>
  <si>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</si>
  <si>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</si>
  <si>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</si>
  <si>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</si>
  <si>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</si>
  <si>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</si>
  <si>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</si>
  <si>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</si>
  <si>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</si>
  <si>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</si>
  <si>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</si>
  <si>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</si>
  <si>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</si>
  <si>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</si>
  <si>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</si>
  <si>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</si>
  <si>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ostalih troškova</t>
  </si>
  <si>
    <t>Ostali nespomenuti rashodi poslovanja</t>
  </si>
  <si>
    <t>Naknade za rad predstavničkih i izvršnih tijela, povjerenstava i sl.</t>
  </si>
  <si>
    <t>Premije osiguranja</t>
  </si>
  <si>
    <t>Reprezentacija</t>
  </si>
  <si>
    <t>Članarine</t>
  </si>
  <si>
    <t>Financijski rashodi</t>
  </si>
  <si>
    <t>Kamate za primljene zajmove</t>
  </si>
  <si>
    <t>Kamate za primlj.zajmove od banaka i ost.fin.institucija IJS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</si>
  <si>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</si>
  <si>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</si>
  <si>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</si>
  <si>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</si>
  <si>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</si>
  <si>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društvima, obrtnicima, malim i srednjim poduzetnicima u javnom sektoru</t>
  </si>
  <si>
    <t>Subvencije trgovačkim društvima u javnom sektoru</t>
  </si>
  <si>
    <t>Subvencije trg.društvima, obrtnicima, malim i srednjim poduz. IJS</t>
  </si>
  <si>
    <t>Subvencije obrtnicima, malim i srednjim poduzetnicima, poljoprivrednicima..,</t>
  </si>
  <si>
    <t xml:space="preserve">      Pomoći dane u inozemstvu i unutar opće države</t>
  </si>
  <si>
    <t>Pomoći  unutar opće države</t>
  </si>
  <si>
    <t>Tekuće pomoći unutar opće države -JVP</t>
  </si>
  <si>
    <t>Tekuće pomoći unutar opće države -OSNOVNA ŠKOLA</t>
  </si>
  <si>
    <t>Kapitalne pomoći unutar opće države -OSNOVNA ŠKOLA</t>
  </si>
  <si>
    <t>Naknade građanima i kućanstvima iz zavoda i iz proračuna</t>
  </si>
  <si>
    <t>Ostale naknade građanima i kućanstvima iz proračuna</t>
  </si>
  <si>
    <t>Naknade građanima i kućanstvima u novcu</t>
  </si>
  <si>
    <t>Naknade građ.i kućanstvima u naravi</t>
  </si>
  <si>
    <t>Donacije i ostali rashodi</t>
  </si>
  <si>
    <t>Tekuće donacije</t>
  </si>
  <si>
    <t>Tekuće donacije u novcu</t>
  </si>
  <si>
    <t>Kapitalne donacije</t>
  </si>
  <si>
    <t>Tekuće donacije u naravi dobrotvornim društvima</t>
  </si>
  <si>
    <t>Kapitalne donacije građanima i kućanstvima -za energetsku učinkovitost</t>
  </si>
  <si>
    <t>Kazne, penali i naknade šteta</t>
  </si>
  <si>
    <t>Naknade šteta pravnim i fizičkim osobama</t>
  </si>
  <si>
    <t>3,4,5</t>
  </si>
  <si>
    <t>Tekuće donac.od neprofitnih organizacija</t>
  </si>
  <si>
    <t>Ugovorene kazne i ostale naknade šteta</t>
  </si>
  <si>
    <t>Izvanredni rashodi</t>
  </si>
  <si>
    <t>Nepredviđeni rashodi do visine proračunske rezerve</t>
  </si>
  <si>
    <t xml:space="preserve">Rashodi (za nabavu nefinanc. imovine)   </t>
  </si>
  <si>
    <t>Rashodi za nabavu neproizvedene imovine</t>
  </si>
  <si>
    <t>Materijalna imovina - prirodna bogatstva</t>
  </si>
  <si>
    <t>Zemljište</t>
  </si>
  <si>
    <t>Nematerijalna imovina</t>
  </si>
  <si>
    <t>Rashodi za nabavu proizvedene dugotrajne imovine</t>
  </si>
  <si>
    <t>Građevinski objekti</t>
  </si>
  <si>
    <t>Ceste, željeznice i slični građevinski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</si>
  <si>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</si>
  <si>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</si>
  <si>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</si>
  <si>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</si>
  <si>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</si>
  <si>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Izvor:</t>
  </si>
  <si>
    <t>Instrumenti, uređaji i strojevi</t>
  </si>
  <si>
    <t>Uređaji i oprema za ostale namjene</t>
  </si>
  <si>
    <t>Prijevozna sredstva</t>
  </si>
  <si>
    <t>Knjige</t>
  </si>
  <si>
    <t>Knjige u knjižnicama</t>
  </si>
  <si>
    <t>Umjetnička djela</t>
  </si>
  <si>
    <t>Nematerijalna proizvedena imovina</t>
  </si>
  <si>
    <t>Ulaganja u računalne programe</t>
  </si>
  <si>
    <t>Ostala nematerijalna imovina</t>
  </si>
  <si>
    <t>Rashodi za nabavu zaliha</t>
  </si>
  <si>
    <t>Zalihe</t>
  </si>
  <si>
    <t>Rashodi za dodatna ulaganja</t>
  </si>
  <si>
    <t>Dodatna ulaganja na građevinskim objektima</t>
  </si>
  <si>
    <t>Dodatna ulaganja na građ.objektima</t>
  </si>
  <si>
    <t>I-VI 2015.                      3</t>
  </si>
  <si>
    <t>Primici od financijske imovine i zaduživanja</t>
  </si>
  <si>
    <t>Primljene otplate (povrati) glavnice danih zajmova</t>
  </si>
  <si>
    <t>Primici (povrati) glavnice zajmova danih neprofitnim organizacijama, građanima i kućanstvima</t>
  </si>
  <si>
    <t>Povrat zajmova danim neprofitnim organizacijama, građanima i kućanstvima u tuzemstvu</t>
  </si>
  <si>
    <t>Primici od zaduživanja</t>
  </si>
  <si>
    <t>Izdaci za financijsku imovinu i otplate zajmova</t>
  </si>
  <si>
    <t xml:space="preserve">       Izdaci za dane zajmove</t>
  </si>
  <si>
    <t>Izdaci za dane zajmove neprofitnim organizacijama, građanima i kućanstvima u tuzemstvu</t>
  </si>
  <si>
    <t>Indeks 6/5</t>
  </si>
  <si>
    <t>Dani zajmovi neprofitnim organizacijama, građanima i kućanstvima u tuzemstvu- dugoročni</t>
  </si>
  <si>
    <t xml:space="preserve">       Izdaci za otplatu glavnice primljenih zajmova</t>
  </si>
  <si>
    <t>Otplata glavnice primljenih zajmova od tuzemnih banaka i ostalih financijskih institucija IJS</t>
  </si>
  <si>
    <t>Izdaci za dane zajmove neprofit.organizac., građanima i kućanstvima</t>
  </si>
  <si>
    <t>Dani zajmovi neprofitnim organizacijama, građanima i kućanstvima u tuzemstvu</t>
  </si>
  <si>
    <t>Izdaci za dane zajmove bankama i ostalim financijskim institucijama izvan javnog sektora</t>
  </si>
  <si>
    <t>Dani zajmovi tuzemnim trgovačkim društvima, obrtnicima, malom i srednjem poduzetništvu izvan javnog sektora</t>
  </si>
  <si>
    <t>Izdaci za otplatu glavnice primljenih zajmova</t>
  </si>
  <si>
    <t>Otplata glavnice primljenih zajmova od banaka i ostalih financijskih institucija u javnom sektoru</t>
  </si>
  <si>
    <t>Otplata glavnice primljenih zajmova od trgovačkih društava u javnom sektoru</t>
  </si>
  <si>
    <t xml:space="preserve">                            - ost.kom.usl. -hortikult.uređ., ukopi i sl.</t>
  </si>
  <si>
    <t>Projekt 1810</t>
  </si>
  <si>
    <t>Rekonstrukcija plinskih mreža na području Općine</t>
  </si>
  <si>
    <t>Usluge tekućeg i investic.održavanja -rekonstrukc.plin.mreža</t>
  </si>
  <si>
    <t>Projekt 1809</t>
  </si>
  <si>
    <t>Uređenje društvenog doma Šemovci</t>
  </si>
  <si>
    <t xml:space="preserve">     Asfaltiranje cesta u Šemovcima</t>
  </si>
  <si>
    <t xml:space="preserve"> Kanalizacija Šemovci - Hampovica</t>
  </si>
  <si>
    <t>Program potpore za mlade obitelji</t>
  </si>
  <si>
    <t>Materijalne potpore mladim obiteljima</t>
  </si>
  <si>
    <t xml:space="preserve">Računalne usluge </t>
  </si>
  <si>
    <t>Izgradnja i opremanje dječjeg igrališta</t>
  </si>
  <si>
    <t>II. POSEBNI DIO</t>
  </si>
  <si>
    <t>Članak 3.</t>
  </si>
  <si>
    <t>Tablica 1.: Rashodi i izdaci Proračuna po organizacijskoj klasifikaciji izvršeni su kako slijedi:</t>
  </si>
  <si>
    <t>Brojčana oznaka i naziv razdjela i glave</t>
  </si>
  <si>
    <t>Indeks          (3/2)</t>
  </si>
  <si>
    <t>PROJEKCIJU PRORAČUNA OPĆINE VIRJE ZA 2012. I 2013 GODINU</t>
  </si>
  <si>
    <t xml:space="preserve">  PRORAČ.KORISNICIMA, PROGRAMIMA, AKTIVNOSTIMA I PROJEKTIMA:</t>
  </si>
  <si>
    <t xml:space="preserve">     RAZDJEL  0100  -  PREDSTAVNIČKA I IZVRŠNA TIJELA OPĆINE</t>
  </si>
  <si>
    <t xml:space="preserve">                                             I  MJESNA SAMOUPRAVA</t>
  </si>
  <si>
    <t xml:space="preserve">GLAVA  0110  -  OPĆINSKO VIJEĆE I OPĆINSKI NAČELNIK </t>
  </si>
  <si>
    <t>Program 10</t>
  </si>
  <si>
    <t>RAD  VIJEĆA I NAČELNIKA OPĆINE VIRJE</t>
  </si>
  <si>
    <t>Aktivnost 1001</t>
  </si>
  <si>
    <t>Rad vijeća i načelnika Općine Virje</t>
  </si>
  <si>
    <t>Usluge promidžbe i informiranja-IZBORNA PROMIDŽBA</t>
  </si>
  <si>
    <t>Ostale usluge - tisak i ostale usluge</t>
  </si>
  <si>
    <t>Naknade za rad predst.i izvršnih tijela Općine</t>
  </si>
  <si>
    <t>Naknade za rad-povjerenstava i komisija - za IZBORE i sl.</t>
  </si>
  <si>
    <t>Naknade za rad-povjerenstava i komisija -</t>
  </si>
  <si>
    <t>Ostali nespomenuti rashodi poslovanja - DANI OPĆINE i M.O.</t>
  </si>
  <si>
    <t>Tekuće donacije u novcu - za rad političkih stranaka</t>
  </si>
  <si>
    <t>Nepredviđeni rashodi do visine proračunske pričuve</t>
  </si>
  <si>
    <t xml:space="preserve">GLAVA  0120  -  MJESNI ODBORI </t>
  </si>
  <si>
    <t>Program 11</t>
  </si>
  <si>
    <t>RAD MJESNIH ODBORA NA PODRUĆJU OPĆINE VIRJE</t>
  </si>
  <si>
    <t>Aktivnost 1101</t>
  </si>
  <si>
    <t>Rad mjesnih odbora</t>
  </si>
  <si>
    <t>Rashodi za materijal i energiju</t>
  </si>
  <si>
    <t>Materijal za tekuće i investicijsko održavanje</t>
  </si>
  <si>
    <r>
      <t>Usluge tekućeg i investic.održav.objekata u vlasništvu Općine -</t>
    </r>
    <r>
      <rPr>
        <b/>
        <sz val="11"/>
        <color indexed="8"/>
        <rFont val="Arial"/>
        <family val="2"/>
      </rPr>
      <t>po M.O</t>
    </r>
    <r>
      <rPr>
        <b/>
        <sz val="11"/>
        <color indexed="8"/>
        <rFont val="Arial"/>
        <family val="2"/>
      </rPr>
      <t>.</t>
    </r>
  </si>
  <si>
    <r>
      <t>Usluge tekućeg i investic.održ. -</t>
    </r>
    <r>
      <rPr>
        <b/>
        <sz val="11"/>
        <color indexed="8"/>
        <rFont val="Arial"/>
        <family val="2"/>
      </rPr>
      <t>MO Hampovica</t>
    </r>
    <r>
      <rPr>
        <sz val="11"/>
        <color indexed="8"/>
        <rFont val="Arial"/>
        <family val="2"/>
      </rPr>
      <t xml:space="preserve"> (druš.doma, nogostupa, pješ.mosta i sl.) </t>
    </r>
  </si>
  <si>
    <r>
      <t>Usluge tekućeg i investic.održ. -</t>
    </r>
    <r>
      <rPr>
        <b/>
        <sz val="11"/>
        <color indexed="8"/>
        <rFont val="Arial"/>
        <family val="2"/>
      </rPr>
      <t>MO Šemovci</t>
    </r>
    <r>
      <rPr>
        <sz val="11"/>
        <color indexed="8"/>
        <rFont val="Arial"/>
        <family val="2"/>
      </rPr>
      <t xml:space="preserve"> (druš.doma, parkirališta, nogostupa, mrtvačnice i sl.)</t>
    </r>
  </si>
  <si>
    <r>
      <t>Usluge tekućeg i investic.održ. -</t>
    </r>
    <r>
      <rPr>
        <b/>
        <sz val="11"/>
        <color indexed="8"/>
        <rFont val="Arial"/>
        <family val="2"/>
      </rPr>
      <t>MO Miholjanec</t>
    </r>
    <r>
      <rPr>
        <sz val="11"/>
        <color indexed="8"/>
        <rFont val="Arial"/>
        <family val="2"/>
      </rPr>
      <t xml:space="preserve"> (druš.doma i okoliša) </t>
    </r>
  </si>
  <si>
    <r>
      <t>Usluge tekućeg i investic.održ. -</t>
    </r>
    <r>
      <rPr>
        <b/>
        <sz val="11"/>
        <color indexed="8"/>
        <rFont val="Arial"/>
        <family val="2"/>
      </rPr>
      <t>MO Rakitnica</t>
    </r>
    <r>
      <rPr>
        <sz val="11"/>
        <color indexed="8"/>
        <rFont val="Arial"/>
        <family val="2"/>
      </rPr>
      <t xml:space="preserve"> (druš.doma, parkirališta i prilaz.puta groblju)</t>
    </r>
  </si>
  <si>
    <t xml:space="preserve">Komunalne usluge </t>
  </si>
  <si>
    <r>
      <t>Usluge tekućeg i investic.održ. -</t>
    </r>
    <r>
      <rPr>
        <b/>
        <sz val="11"/>
        <color indexed="8"/>
        <rFont val="Arial"/>
        <family val="2"/>
      </rPr>
      <t xml:space="preserve">MO Virje </t>
    </r>
    <r>
      <rPr>
        <sz val="11"/>
        <color indexed="8"/>
        <rFont val="Arial"/>
        <family val="2"/>
      </rPr>
      <t>(druš.doma, vod. i plin.mreže i sl.)</t>
    </r>
  </si>
  <si>
    <r>
      <t>Usluge tekućeg i investic.održ. -</t>
    </r>
    <r>
      <rPr>
        <b/>
        <sz val="11"/>
        <color indexed="8"/>
        <rFont val="Arial"/>
        <family val="2"/>
      </rPr>
      <t xml:space="preserve">MO Virje </t>
    </r>
    <r>
      <rPr>
        <sz val="11"/>
        <color indexed="8"/>
        <rFont val="Arial"/>
        <family val="2"/>
      </rPr>
      <t>(nabava novog razglasa za druš.dom)</t>
    </r>
  </si>
  <si>
    <r>
      <t>Usluge tekućeg i investic.održ. -</t>
    </r>
    <r>
      <rPr>
        <b/>
        <sz val="11"/>
        <color indexed="8"/>
        <rFont val="Arial"/>
        <family val="2"/>
      </rPr>
      <t>MO D.Zdjelice</t>
    </r>
    <r>
      <rPr>
        <sz val="11"/>
        <color indexed="8"/>
        <rFont val="Arial"/>
        <family val="2"/>
      </rPr>
      <t xml:space="preserve"> (druš.doma i okoliša)</t>
    </r>
  </si>
  <si>
    <t xml:space="preserve">Usluge tekućeg i investic.održavanja -uređ.prilaznog puta i parkirališta groblja -Rakitnica </t>
  </si>
  <si>
    <r>
      <t xml:space="preserve">Usluge tekućeg i investic.održavanja -stočnih vaga </t>
    </r>
    <r>
      <rPr>
        <b/>
        <sz val="11"/>
        <color indexed="8"/>
        <rFont val="Arial"/>
        <family val="2"/>
      </rPr>
      <t>po M.O</t>
    </r>
    <r>
      <rPr>
        <sz val="11"/>
        <color indexed="8"/>
        <rFont val="Arial"/>
        <family val="2"/>
      </rPr>
      <t>.-sljed.nivel.2012.</t>
    </r>
  </si>
  <si>
    <t>Usluge tekućeg i investic.održavanja -sanacija plinskih mreža Općine</t>
  </si>
  <si>
    <t>Usluge tekućeg i investic.održavanja -sanacija vodovodnih mreža Općine</t>
  </si>
  <si>
    <t>Naknade za rad predstavničkih i izvršnih tijela - predsjednici MO</t>
  </si>
  <si>
    <t xml:space="preserve">                     RAZDJEL  0200  -  JEDINSTVENI UPRAVNI ODJEL   </t>
  </si>
  <si>
    <t>GLAVA  0210  -  Služba zajedničkih poslova</t>
  </si>
  <si>
    <t>GLAVA  0220  -  Financije i gospodarstvo</t>
  </si>
  <si>
    <t>GLAVA  0230  -  Poljoprivreda</t>
  </si>
  <si>
    <t xml:space="preserve">                      RAZDJEL  0300  -  KOMUNALNE DJELATNOST</t>
  </si>
  <si>
    <t>GLAVA 0310  -  Komunalni pogon</t>
  </si>
  <si>
    <t>GLAVA 0320  -  Prost.plan.i zaštita prirode i zdravlja pučanstva</t>
  </si>
  <si>
    <t xml:space="preserve">                       RAZDJEL  0400  -  JAVNE POTREBE</t>
  </si>
  <si>
    <t>GLAVA 0410  -  Socijalna zaštita</t>
  </si>
  <si>
    <t>GLAVA 0420  -  Obrazovanje</t>
  </si>
  <si>
    <t xml:space="preserve">GLAVA 0430  -  Sport        </t>
  </si>
  <si>
    <t xml:space="preserve">GLAVA 0440  -  Kultura        </t>
  </si>
  <si>
    <t xml:space="preserve">GLAVA 0450  -  Vatrogastvo        </t>
  </si>
  <si>
    <t>GLAVA 0460  -  Ostale javne potrebe</t>
  </si>
  <si>
    <t xml:space="preserve">      RAZDJEL  0500  -  PREDŠKOLSKI ODGOJ</t>
  </si>
  <si>
    <t>GLAVA 0510  -  Dječji vrtić "ZRNO" - Virje    /KORISNIK/</t>
  </si>
  <si>
    <t>GLAVA 0520  -  Ostali korisnici</t>
  </si>
  <si>
    <t>Aktivnost 2804</t>
  </si>
  <si>
    <t>konto</t>
  </si>
  <si>
    <t xml:space="preserve">GLAVA  0110      OPĆINSKO VIJEĆE I OPĆINSKI NAČELNIK </t>
  </si>
  <si>
    <t xml:space="preserve">Ostali nespomenuti rashodi poslovanja </t>
  </si>
  <si>
    <t xml:space="preserve">GLAVA  0120      MJESNI ODBORI </t>
  </si>
  <si>
    <r>
      <t>Usluge tekućeg i investic.održ. -</t>
    </r>
    <r>
      <rPr>
        <b/>
        <sz val="11"/>
        <color indexed="8"/>
        <rFont val="Arial"/>
        <family val="2"/>
      </rPr>
      <t xml:space="preserve">MO Virje </t>
    </r>
    <r>
      <rPr>
        <sz val="11"/>
        <color indexed="8"/>
        <rFont val="Arial"/>
        <family val="2"/>
      </rPr>
      <t>(druš.doma, vod.mreže, vage i sl.)</t>
    </r>
  </si>
  <si>
    <t>KONTO</t>
  </si>
  <si>
    <t>36315</t>
  </si>
  <si>
    <t>6,7,8</t>
  </si>
  <si>
    <t>izvor</t>
  </si>
  <si>
    <t>FK</t>
  </si>
  <si>
    <t>Proračun</t>
  </si>
  <si>
    <r>
      <t>Usluge tekućeg i investic.održ. -</t>
    </r>
    <r>
      <rPr>
        <b/>
        <sz val="11"/>
        <color indexed="8"/>
        <rFont val="Arial"/>
        <family val="2"/>
      </rPr>
      <t xml:space="preserve">MO Virje </t>
    </r>
    <r>
      <rPr>
        <sz val="11"/>
        <color indexed="8"/>
        <rFont val="Arial"/>
        <family val="2"/>
      </rPr>
      <t>(rekonstrukcija plinske mreže)</t>
    </r>
  </si>
  <si>
    <t xml:space="preserve">RAZDJEL  0200  -  JEDINSTVENI UPRAVNI ODJEL   </t>
  </si>
  <si>
    <t>GLAVA  0210   -  Služba zajedničkih poslova</t>
  </si>
  <si>
    <t>Program 13</t>
  </si>
  <si>
    <t>RAD SLUŽBE ZAJEDNIČKIH POSLOVA</t>
  </si>
  <si>
    <t>Aktivnost 1301</t>
  </si>
  <si>
    <t>Rad službe zajedničkih poslova</t>
  </si>
  <si>
    <t>Aktivnost 1302</t>
  </si>
  <si>
    <t xml:space="preserve">     Uređenje uredskih prostorija i opremanje službe zajedničkih poslova</t>
  </si>
  <si>
    <t>Rashodi za nabavu nefinancijske imovine</t>
  </si>
  <si>
    <t>Opremu za održavanje i zaštitu</t>
  </si>
  <si>
    <t>Aktivnost 1303</t>
  </si>
  <si>
    <t xml:space="preserve"> Otplata primljenog zajma</t>
  </si>
  <si>
    <t>Kamata za primlj.zajmove od banaka i ost.fin.institucija IJS -ZAJAM ZA-BA, HBOR</t>
  </si>
  <si>
    <t>GLAVA 0220 - Financije i gospodarstvo</t>
  </si>
  <si>
    <t>2</t>
  </si>
  <si>
    <t>Općina Virje</t>
  </si>
  <si>
    <t>Program 14</t>
  </si>
  <si>
    <t>POTICANJE OBRTA, MALOG I SREDNJEG PODUZETNIŠTVA</t>
  </si>
  <si>
    <t>Aktivnost 1401</t>
  </si>
  <si>
    <t>Financijske aktivnosti u funkciji poticanja poduzetništva</t>
  </si>
  <si>
    <t xml:space="preserve">Usluge tekućeg i investicijskog održavanja </t>
  </si>
  <si>
    <t>Ostali poslovni građ.objekti</t>
  </si>
  <si>
    <t>Tekuće donacije športskim društvima -ŽENSKI KOŠARKAŠKI KLUB PODRAVAC -VIRJE</t>
  </si>
  <si>
    <t xml:space="preserve">                 Naknade građanima i kućanstvima u novcu</t>
  </si>
  <si>
    <t>Projekt 1404</t>
  </si>
  <si>
    <t xml:space="preserve"> Izgradnja nove tržnice u Virju</t>
  </si>
  <si>
    <t xml:space="preserve">Poslovni objekti </t>
  </si>
  <si>
    <t>Aktivnost 1405</t>
  </si>
  <si>
    <t>Razvoj bežićnog interneta i web redakcije</t>
  </si>
  <si>
    <t>Usluge tekućeg i investicijskog održavanja -AVALON</t>
  </si>
  <si>
    <t>Intelektualne i osobne usluge -ugovori o djelu, aut.honorari..,</t>
  </si>
  <si>
    <t>Uredska oprema, namještaj,računala i računalna oprema</t>
  </si>
  <si>
    <t xml:space="preserve"> Materijalni rashodi</t>
  </si>
  <si>
    <t>POTICANJE ZAPOŠLJAVANJA</t>
  </si>
  <si>
    <t>Aktivnost 1407</t>
  </si>
  <si>
    <t>Financijske aktivnosti u funkciji poticanja zapošljavanja -HZZ</t>
  </si>
  <si>
    <t>Naknade građ.i kućanstvima na temelju osig. i druge nakn.</t>
  </si>
  <si>
    <t>Program 15</t>
  </si>
  <si>
    <t>UNAPREĐIVANJE POLJOPRIVREDE I POLJOPRIVREDNE PROIZVODNJE</t>
  </si>
  <si>
    <t>Aktivnost 1501</t>
  </si>
  <si>
    <t>Financijske aktivnosti u funkciji poticanja poljoprivredne proizvodnje</t>
  </si>
  <si>
    <t>Subvencije poljoprivrednicima - za umjetno osjemenjivanje</t>
  </si>
  <si>
    <t>Ostali rashodi</t>
  </si>
  <si>
    <t>Ostali nespomenuti rashodi poslovanja - DANI OPĆINE i M.O.,PRKAČIJADA</t>
  </si>
  <si>
    <t>35231000,35231001</t>
  </si>
  <si>
    <t>1700</t>
  </si>
  <si>
    <t>Projekt 1730</t>
  </si>
  <si>
    <t>1811</t>
  </si>
  <si>
    <t>37221000,37223000</t>
  </si>
  <si>
    <t>Projekt 2509</t>
  </si>
  <si>
    <t>2509</t>
  </si>
  <si>
    <t>1406</t>
  </si>
  <si>
    <t>32349001,32349908</t>
  </si>
  <si>
    <t>RAZDJEL 0300 - KOMUNALNE DJELATNOSTI</t>
  </si>
  <si>
    <t>GLAVA 0310   -   Komunalni pogon</t>
  </si>
  <si>
    <t>Program 16</t>
  </si>
  <si>
    <t>ODRŽAVANJE POSTOJEĆE RAZINE KOM. I URBANIH POTREBA OPĆINE</t>
  </si>
  <si>
    <t>Aktivnost 1601</t>
  </si>
  <si>
    <t>Tekuće održavanje komunalnih i urbanih objekata i opreme</t>
  </si>
  <si>
    <t xml:space="preserve">                            - materijal i sredstva za čišćenje i održavanje</t>
  </si>
  <si>
    <t xml:space="preserve">                            - ostali materijal za redovno održavanje</t>
  </si>
  <si>
    <t xml:space="preserve">                            - električna energija - javna rasvjeta</t>
  </si>
  <si>
    <t xml:space="preserve">                            - motorni benzin i maziva za komunalnu djelatnost</t>
  </si>
  <si>
    <r>
      <t xml:space="preserve"> SVEUKUPNO RASHODI I IZDACI: </t>
    </r>
    <r>
      <rPr>
        <sz val="14"/>
        <color indexed="8"/>
        <rFont val="Arial"/>
        <family val="2"/>
      </rPr>
      <t xml:space="preserve">                </t>
    </r>
  </si>
  <si>
    <t>Tablica 2.: Rashodi i izdaci Proračuna po programskoj klasifikaciji izvršeni su kako slijedi:</t>
  </si>
  <si>
    <t xml:space="preserve">                            - građ.objekti - šljunak za puteve i ostali materijal</t>
  </si>
  <si>
    <t xml:space="preserve">                            - mat.za redovno održav. javne i dekorat.rasvjete</t>
  </si>
  <si>
    <t xml:space="preserve">                            - oprema za komunalne i urbane potrebe</t>
  </si>
  <si>
    <t>Usluge tekućeg i investic.održavanja građevinskih objekata</t>
  </si>
  <si>
    <t xml:space="preserve">                            - objekti niskogradnje- šljunčanje puteva, održavanje: staza, kanala, mostova, asfaltiranje udarnih rupa na prometnicama i sl.                        </t>
  </si>
  <si>
    <t>Usluge tekućeg i investic.održavanja -postrojenja i opreme</t>
  </si>
  <si>
    <t>Usluge tekućeg i investic.održavanja postrojenja i opreme</t>
  </si>
  <si>
    <t xml:space="preserve">                            - oprema javne i dekorativne rasvjete</t>
  </si>
  <si>
    <t xml:space="preserve">                            - oprema javnih površina i ostala urbana oprema</t>
  </si>
  <si>
    <t xml:space="preserve">                            - oprema za potrebe komunalnog pogona</t>
  </si>
  <si>
    <t xml:space="preserve">                            - odvodnja, zbrinjavanje kom.otpada, divljih deponija, i sl.</t>
  </si>
  <si>
    <t xml:space="preserve">                            - čišćenje prometnica /zimska služba i sl. potrebe/</t>
  </si>
  <si>
    <t>Aktivnost 1602</t>
  </si>
  <si>
    <t>Opremanje komunalnog pogona</t>
  </si>
  <si>
    <t>Zakupnine i najamnine -najam vozila na leasing</t>
  </si>
  <si>
    <t>Uređ., strojevi i opr.ost.namj.- nab. KOSILICA, PILA i sl..,</t>
  </si>
  <si>
    <t>Aktivnost 1603</t>
  </si>
  <si>
    <t>Tekuće održavanje i upravljanje -PROČISTAČ OTPADNIH VODA</t>
  </si>
  <si>
    <t>Program 17</t>
  </si>
  <si>
    <t xml:space="preserve"> ULAGANJA U NOVE OBJEKTE KOM. I URBANIH POTREBA OPĆINE</t>
  </si>
  <si>
    <t xml:space="preserve">     Asfaltiranje cesta -OPĆINA VIRJE</t>
  </si>
  <si>
    <t>Projekt 1714</t>
  </si>
  <si>
    <t>Uređenje pješačkih staza -OPĆINA VIRJE</t>
  </si>
  <si>
    <t>Projekt 1705</t>
  </si>
  <si>
    <t xml:space="preserve"> Kanalizacija u Virju </t>
  </si>
  <si>
    <t xml:space="preserve">Ostali građevinski objekti -KANALIZACIJA </t>
  </si>
  <si>
    <t>Projekt 1706</t>
  </si>
  <si>
    <t xml:space="preserve">Ostali nespomenuti građevinski objekti </t>
  </si>
  <si>
    <t>Projekt 1707</t>
  </si>
  <si>
    <t xml:space="preserve"> Mrtvačnica u Hampovici</t>
  </si>
  <si>
    <t>Ostali nespomenuti građevinski objekti</t>
  </si>
  <si>
    <t>Projekt 1722</t>
  </si>
  <si>
    <t xml:space="preserve"> Mrtvačnica u Rakitnici</t>
  </si>
  <si>
    <t>Projekt 1723</t>
  </si>
  <si>
    <t>Izgradnja sekundarnih vodovoda</t>
  </si>
  <si>
    <t xml:space="preserve">Ostali nespomenuti građ.objekti </t>
  </si>
  <si>
    <t>Aktivnost 1718</t>
  </si>
  <si>
    <t>Otkup zemljišta za Općinu Virje</t>
  </si>
  <si>
    <t>Zemljište - za Općinu Virje</t>
  </si>
  <si>
    <t>Projekt 1708</t>
  </si>
  <si>
    <t>Program 18</t>
  </si>
  <si>
    <t xml:space="preserve"> ULAGANJA U POSTOJEĆE OBJEKTE U VLASNIŠTVU OPĆINE VIRJE</t>
  </si>
  <si>
    <t>Projekt 1806</t>
  </si>
  <si>
    <t>Ishođenje nove projektne dokumentacije</t>
  </si>
  <si>
    <t>Proizvedena nematerijalna imovina</t>
  </si>
  <si>
    <t>Ost.proizv.nemat.im. -PROJEKTI.,</t>
  </si>
  <si>
    <t>Projekt 1808</t>
  </si>
  <si>
    <t>Uređenje zgrade stare škole u Virju</t>
  </si>
  <si>
    <t>Rashodi za dodatna ulaganja na nefinancijskoj imovini</t>
  </si>
  <si>
    <t>Program 19</t>
  </si>
  <si>
    <t xml:space="preserve"> ZAŠTITA I OČUVANJE PRIRODE I ZDRAVLJA PUČANSTVA</t>
  </si>
  <si>
    <t>Aktivnost 1900</t>
  </si>
  <si>
    <t>Prevencija na zaštiti zdravlja pučanstva</t>
  </si>
  <si>
    <t>Aktivnost 1901</t>
  </si>
  <si>
    <t>Provođenje prevencije od zagađivanja zraka</t>
  </si>
  <si>
    <t>Usluge tekućeg i investic.održavanja -sanacija smetišta</t>
  </si>
  <si>
    <t>Aktivnost 1902</t>
  </si>
  <si>
    <t>Zaštita okoliša</t>
  </si>
  <si>
    <t>Program 20</t>
  </si>
  <si>
    <t xml:space="preserve"> PROSTORNO UREĐENJE OPĆINE VIRJE</t>
  </si>
  <si>
    <t>Aktivnost 2002</t>
  </si>
  <si>
    <t>Prostorni plan uređenja Općine -nadopune</t>
  </si>
  <si>
    <t xml:space="preserve">             RAZDJEL 0400 - JAVNE POTREBE</t>
  </si>
  <si>
    <t>GLAVA 0410   -   Socijalna zaštita</t>
  </si>
  <si>
    <r>
      <t>RAZLIKA -</t>
    </r>
    <r>
      <rPr>
        <b/>
        <sz val="11"/>
        <color indexed="8"/>
        <rFont val="Arial"/>
        <family val="2"/>
      </rPr>
      <t xml:space="preserve"> VIŠAK</t>
    </r>
    <r>
      <rPr>
        <sz val="11"/>
        <color indexed="8"/>
        <rFont val="Arial"/>
        <family val="2"/>
      </rPr>
      <t>/MANJAK</t>
    </r>
  </si>
  <si>
    <t>Program 21</t>
  </si>
  <si>
    <t>BRIGA O OBITELJI I SOCIJALNO UGROŽENIMA</t>
  </si>
  <si>
    <t>Aktivnost 2101</t>
  </si>
  <si>
    <t>Pružanje materijalne pomoći</t>
  </si>
  <si>
    <t>Pomoći obiteljima - za novorođenčad</t>
  </si>
  <si>
    <t>OK</t>
  </si>
  <si>
    <t>Pomoći za otplatu studentskih kredita</t>
  </si>
  <si>
    <t>Ost.pomoći obiteljima i kućanstvima- odluke, zaključci, ugovori..,</t>
  </si>
  <si>
    <t>Ost.pomoći obiteljima i kućanstvima- ZA OGRIJEV</t>
  </si>
  <si>
    <t>Naknade građanima i kućanstvima u naravi</t>
  </si>
  <si>
    <t>Sufinanciranje troškova prijevoza i smještaja učenika</t>
  </si>
  <si>
    <t>Darovi djeci za blagdane</t>
  </si>
  <si>
    <t>Ostale nakn.iz proračuna u naravi-za građ.mat., TV pretpl., s tešk.u razvoju.,</t>
  </si>
  <si>
    <t>GLAVA 0420 - Obrazovanje</t>
  </si>
  <si>
    <t>Program 22</t>
  </si>
  <si>
    <t>POBOLJŠAVANJE UVJETA ŠKOLOVANJA</t>
  </si>
  <si>
    <t>Aktivnost 2201</t>
  </si>
  <si>
    <t>Dodatna ulaganja u osnovno školstvo</t>
  </si>
  <si>
    <t>Pomoći dane u inozemstvo i unutar opće države</t>
  </si>
  <si>
    <t>Aktivnost 2202</t>
  </si>
  <si>
    <t>Kreditiranje učenika i studenata</t>
  </si>
  <si>
    <t>Djela likovnih umjetnika</t>
  </si>
  <si>
    <t>Tekuće donacije - Udruga "Roze" -Virje</t>
  </si>
  <si>
    <t xml:space="preserve">GLAVA 0430 - Sport        </t>
  </si>
  <si>
    <t>Program 24</t>
  </si>
  <si>
    <t>ŠPORT I REKREACIJA</t>
  </si>
  <si>
    <t>Aktivnost 2401</t>
  </si>
  <si>
    <t>Doniranje sa svrhom većeg okupljanja mladih i njihovo bavljenje sportom</t>
  </si>
  <si>
    <t>Tekuće donacije športskim društvima -ŠD "PODRAVAC"</t>
  </si>
  <si>
    <t>Tekuće donacije športskim društvima - NK "BILOGORAC" Šemovci</t>
  </si>
  <si>
    <t>Tekuće donacije športskim društvima -ŠRK "KRAP" Virje</t>
  </si>
  <si>
    <t xml:space="preserve">GLAVA 0440 - Kultura        </t>
  </si>
  <si>
    <t>Program 25</t>
  </si>
  <si>
    <t>PROGRAM U KULTURI</t>
  </si>
  <si>
    <t>Aktivnost 2500</t>
  </si>
  <si>
    <t>NARODNA KNJIŽNICA VIRJE /KORISNIK/ - Redovan rad</t>
  </si>
  <si>
    <t xml:space="preserve">Rashodi za materijal i energiju </t>
  </si>
  <si>
    <t xml:space="preserve">Uredski materijal i ostali materijalni rashodi </t>
  </si>
  <si>
    <t xml:space="preserve">Rashodi za usluge </t>
  </si>
  <si>
    <t xml:space="preserve">Usluge telefona, pošte i prijevoza </t>
  </si>
  <si>
    <t>Tekuće donacije u novcu - Glumišna družina - Virje</t>
  </si>
  <si>
    <t>Tekuće donacije u novcu - KUD Zvirišće - Šemovci</t>
  </si>
  <si>
    <t xml:space="preserve">Postrojenja i oprema </t>
  </si>
  <si>
    <t xml:space="preserve">Komunikacijska oprema </t>
  </si>
  <si>
    <t xml:space="preserve">Knjige, umjetnička djela i ostale izložbene vrijednosti </t>
  </si>
  <si>
    <t>Aktivnost 2501</t>
  </si>
  <si>
    <t xml:space="preserve">Poticanje kulturnog stvaralaštva </t>
  </si>
  <si>
    <t>Tekuće donacije u novcu - HPD Rusan - Virje</t>
  </si>
  <si>
    <t>Izrada spomen obilježja</t>
  </si>
  <si>
    <t xml:space="preserve">GLAVA 0450 - Vatrogastvo        </t>
  </si>
  <si>
    <t>Program 26</t>
  </si>
  <si>
    <t>PROTUPOŽARNA ZAŠTITA</t>
  </si>
  <si>
    <t>Aktivnost 2601</t>
  </si>
  <si>
    <t>Protupožarna preventiva</t>
  </si>
  <si>
    <t>Tekuće donacije - VATROGASNA ZAJEDNICA</t>
  </si>
  <si>
    <t>Tekuće donacije - DVD Donje Zdjelice</t>
  </si>
  <si>
    <t>Tekuće donacije - DVD Hampovica</t>
  </si>
  <si>
    <t>Tekuće donacije - DVD Miholjanec</t>
  </si>
  <si>
    <t>Tekuće donacije - DVD Rakitnica</t>
  </si>
  <si>
    <t>Tekuće donacije - DVD Šemovci</t>
  </si>
  <si>
    <t>Tekuće donacije - DVD Virje</t>
  </si>
  <si>
    <t>GLAVA 0460 - Ostale javne potrebe</t>
  </si>
  <si>
    <t>Program 27</t>
  </si>
  <si>
    <t>ZADOVOLJAVANJE OSTALIH JAVNIH POTREBA</t>
  </si>
  <si>
    <t>Aktivnost 2701</t>
  </si>
  <si>
    <t>Doniranje rada udruga građana</t>
  </si>
  <si>
    <t>Tekuće donacije - L.U. Hampovica</t>
  </si>
  <si>
    <t>Tekuće donacije - L.U. Virje</t>
  </si>
  <si>
    <t>Tekuće donacije - L.U. Šemovci</t>
  </si>
  <si>
    <t>Tekuće donacije - Društvo žena - Virje</t>
  </si>
  <si>
    <t>Tekuće donacije - Društvo žena - Hampovica</t>
  </si>
  <si>
    <t>Tekuće donacije - Udruga žena - Miholjanec</t>
  </si>
  <si>
    <t>Tekuće donacije - Udruga žena - Šemovci</t>
  </si>
  <si>
    <t>Tekuće donacije - Udruga žena - Rakitnica</t>
  </si>
  <si>
    <t>Tekuće donacije - Društvo naša djeca - Virje</t>
  </si>
  <si>
    <t>Tekuće donacije - Udruga vinogradara, voćara i pčelara - Virje</t>
  </si>
  <si>
    <t>Tekuće donacije - Udruga umirovljenika - Virje</t>
  </si>
  <si>
    <t>Tekuće donacije - Udruga informaričara - Šemovci</t>
  </si>
  <si>
    <t>Tekuće donacije - Udruga vinogradara i podrumara -Šemovci</t>
  </si>
  <si>
    <t>B. RAČUN FINANCIRANJA</t>
  </si>
  <si>
    <t xml:space="preserve">     Tablica 4.: Primici i izdaci prema ekonomskoj klasifikaciji i izvorima financiranja izvršeni su kako slijedi:</t>
  </si>
  <si>
    <t xml:space="preserve">                Izvršenje prihoda i rashoda u Računu prihoda i rashoda iskazano je prema ekonomskoj klasifikaciji (Tablica 1.) i prema izvorima financiranja (Tablica 2.), a izvršenje rashoda u Računu prihoda i rashoda iskazano je prema funkcijskoj klasifikaciji (Tablica 3.). Izvršenje primitaka i izdataka u Računu financiranja  iskazano je prema ekonomskoj klasifikaciji i izvorima financiranja (Tablica 4.) kako slijedi: </t>
  </si>
  <si>
    <t>Tekuće donacije - Konjički klub "Virovski konjanici" -Virje</t>
  </si>
  <si>
    <t>Aktivnost 2702</t>
  </si>
  <si>
    <t xml:space="preserve"> Doniranje rada vjerskih zajednica</t>
  </si>
  <si>
    <t>Tekuće donacije u novcu - vjerskim zajednicama</t>
  </si>
  <si>
    <t xml:space="preserve">                                                                                          -ŽUPA VIRJE     </t>
  </si>
  <si>
    <t xml:space="preserve">                                                                                               -CRKVA VIRJE     </t>
  </si>
  <si>
    <t>Opis</t>
  </si>
  <si>
    <t>Indeks 6/3</t>
  </si>
  <si>
    <t>Vlastiti prihodi</t>
  </si>
  <si>
    <t>Prihodi za posebne namjene</t>
  </si>
  <si>
    <t>Pomoći</t>
  </si>
  <si>
    <t>Donacije</t>
  </si>
  <si>
    <t>UKUPNO:</t>
  </si>
  <si>
    <t>PRIHODI PREMA IZVORIMA FINANCIRANJA</t>
  </si>
  <si>
    <t>RASHODI PREMA IZVORIMA FINANCIRANJA</t>
  </si>
  <si>
    <t>Opći prihodi i primici</t>
  </si>
  <si>
    <t>Opće javne usluge</t>
  </si>
  <si>
    <t>01</t>
  </si>
  <si>
    <t>02</t>
  </si>
  <si>
    <t>Obrana</t>
  </si>
  <si>
    <t>03</t>
  </si>
  <si>
    <t>Javni red i sigurnost</t>
  </si>
  <si>
    <t>04</t>
  </si>
  <si>
    <t>Ekonomski poslovi</t>
  </si>
  <si>
    <t>042</t>
  </si>
  <si>
    <t>045</t>
  </si>
  <si>
    <t>047</t>
  </si>
  <si>
    <t>Poljoprivreda, šumarstvo, ribolov i lov</t>
  </si>
  <si>
    <t>Promet</t>
  </si>
  <si>
    <t>Druge industrije</t>
  </si>
  <si>
    <t>05</t>
  </si>
  <si>
    <t>051</t>
  </si>
  <si>
    <t>052</t>
  </si>
  <si>
    <t>056</t>
  </si>
  <si>
    <t>Gospodarenje otpadom</t>
  </si>
  <si>
    <t>Gospodarenje otpadnim vodama</t>
  </si>
  <si>
    <t>Poslovi i usluge zaštite okoliša koji nisu drugdje svrstani</t>
  </si>
  <si>
    <t>Usluge unapređenja stanovanja i zajednice</t>
  </si>
  <si>
    <t>06</t>
  </si>
  <si>
    <t>062</t>
  </si>
  <si>
    <t>063</t>
  </si>
  <si>
    <t>Razvoj zajednice</t>
  </si>
  <si>
    <t>Opskrba vodom</t>
  </si>
  <si>
    <t>Izvršna i zakonodavna tijela, financijski i fiskalni poslovi, vanjski poslovi</t>
  </si>
  <si>
    <t>011</t>
  </si>
  <si>
    <t xml:space="preserve">022 </t>
  </si>
  <si>
    <t>Civilna obrana</t>
  </si>
  <si>
    <t>032</t>
  </si>
  <si>
    <t>Usluge protupožarne zaštite</t>
  </si>
  <si>
    <t>055</t>
  </si>
  <si>
    <t>Istraživanje i razvoj: Zaštita okoliša</t>
  </si>
  <si>
    <t>012</t>
  </si>
  <si>
    <t>Inozemna ekonomska pomoć</t>
  </si>
  <si>
    <t>013</t>
  </si>
  <si>
    <t>Opće usluge</t>
  </si>
  <si>
    <t>014</t>
  </si>
  <si>
    <t>Osnovna istraživanja</t>
  </si>
  <si>
    <t>Istraživanje i razvoj: Opće javne usluge</t>
  </si>
  <si>
    <t>015</t>
  </si>
  <si>
    <t>016</t>
  </si>
  <si>
    <t>Opće javne usluge koje nisu drugdje svrtane</t>
  </si>
  <si>
    <t>017</t>
  </si>
  <si>
    <t>Transakcije vezane za javni dug</t>
  </si>
  <si>
    <t>018</t>
  </si>
  <si>
    <t>Prijenosi općeg karaktera između različitih državnih razina</t>
  </si>
  <si>
    <t xml:space="preserve">021 </t>
  </si>
  <si>
    <t>Vojna obrana</t>
  </si>
  <si>
    <t>023</t>
  </si>
  <si>
    <t>63311002,63311004</t>
  </si>
  <si>
    <t>63312000,63312001,63312002</t>
  </si>
  <si>
    <t>66313000,66314000</t>
  </si>
  <si>
    <t>SERVER</t>
  </si>
  <si>
    <t>Gh6a$j0810</t>
  </si>
  <si>
    <t>Inozemna vojna pomoć</t>
  </si>
  <si>
    <t>024</t>
  </si>
  <si>
    <t>025</t>
  </si>
  <si>
    <t>Istraživanje i razvoj obrane</t>
  </si>
  <si>
    <t>Rashodi za obranu koji nisu drugdje svrstani</t>
  </si>
  <si>
    <t>031</t>
  </si>
  <si>
    <t>Usluge policije</t>
  </si>
  <si>
    <t>033</t>
  </si>
  <si>
    <t>Sudovi</t>
  </si>
  <si>
    <t>Zatvori</t>
  </si>
  <si>
    <t>034</t>
  </si>
  <si>
    <t>035</t>
  </si>
  <si>
    <t>036</t>
  </si>
  <si>
    <t>Istraživanje i razvoj: Javni red i sigurnost</t>
  </si>
  <si>
    <t>Rashodi za javni red i sigurnost koji nisu drugdje svrstani</t>
  </si>
  <si>
    <t>041</t>
  </si>
  <si>
    <t>Opći ekonomski, trgovački i poslovi vezani uz rad</t>
  </si>
  <si>
    <t>043</t>
  </si>
  <si>
    <t>Gorivo i energija</t>
  </si>
  <si>
    <t>Rudarstvo, proizvodnja i građevinarstvo</t>
  </si>
  <si>
    <t>044</t>
  </si>
  <si>
    <t>046</t>
  </si>
  <si>
    <t>Komunikacije</t>
  </si>
  <si>
    <t>048</t>
  </si>
  <si>
    <t>Istraživanje i razvoj</t>
  </si>
  <si>
    <t>049</t>
  </si>
  <si>
    <t xml:space="preserve">Kapitalne potpore iz drž.proračuna (Ministarstvo graditeljstva i prostornog uređenja) -za opremanje komunalnog pogona </t>
  </si>
  <si>
    <t>Otplata glavnice primljenih zajmova od banaka i ostalih fin.inst.UJS</t>
  </si>
  <si>
    <t>Otplata glavnice primljenih zajmova od banaka -ZAJAM HBOR</t>
  </si>
  <si>
    <t xml:space="preserve">                  Ostale usluge -usluge poljoprivrednog redara</t>
  </si>
  <si>
    <t xml:space="preserve">                            - usluge košnje i malčiranja zelenih površina</t>
  </si>
  <si>
    <t>Uređenje ulice A.Starčevića</t>
  </si>
  <si>
    <t>Projekt 1812</t>
  </si>
  <si>
    <t>Športski park Virje -unutarnje uređenje objekta</t>
  </si>
  <si>
    <t>Ostale nakn.iz proračuna u naravi-kupnja bilježnica i pernica za učenike osnovne škole</t>
  </si>
  <si>
    <t>Ostali nespomenuti rashodi poslovanja -HRV.GORSKA SLUŽBA SPAŠAVANJA</t>
  </si>
  <si>
    <r>
      <t xml:space="preserve">Uređ., strojevi i </t>
    </r>
    <r>
      <rPr>
        <b/>
        <sz val="11"/>
        <color indexed="8"/>
        <rFont val="Arial"/>
        <family val="2"/>
      </rPr>
      <t>oprema</t>
    </r>
    <r>
      <rPr>
        <sz val="11"/>
        <color indexed="8"/>
        <rFont val="Arial"/>
        <family val="2"/>
      </rPr>
      <t xml:space="preserve"> za ostale namjene- opremanje Vrtića fiksnom opremom</t>
    </r>
  </si>
  <si>
    <t>Izgradnja i opremanje dječjeg igrališta-- PRESELJENO NA 0310</t>
  </si>
  <si>
    <t>1736</t>
  </si>
  <si>
    <t>1812</t>
  </si>
  <si>
    <t>1738</t>
  </si>
  <si>
    <t>1737</t>
  </si>
  <si>
    <t>3222</t>
  </si>
  <si>
    <t>37229001,37229002,37229009</t>
  </si>
  <si>
    <t>Subv.obrtnicima, malim i srednjim poduzetnicima - za komunalni doprinos, kom.naknadu</t>
  </si>
  <si>
    <t>URBROJ: 2137/18-19-1</t>
  </si>
  <si>
    <r>
      <rPr>
        <b/>
        <sz val="12"/>
        <color indexed="8"/>
        <rFont val="Arial"/>
        <family val="2"/>
      </rPr>
      <t>VIŠAK</t>
    </r>
    <r>
      <rPr>
        <b/>
        <sz val="12"/>
        <color indexed="8"/>
        <rFont val="Arial"/>
        <family val="2"/>
      </rPr>
      <t>/</t>
    </r>
    <r>
      <rPr>
        <sz val="12"/>
        <color indexed="8"/>
        <rFont val="Arial"/>
        <family val="2"/>
      </rPr>
      <t>MANJAK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PRIHODA I PRIMITAKA</t>
    </r>
  </si>
  <si>
    <t>Projekt 1731</t>
  </si>
  <si>
    <t>Projekt 1720</t>
  </si>
  <si>
    <t>Funkcija 0111</t>
  </si>
  <si>
    <t>Izvršna i zakonodavna tijela</t>
  </si>
  <si>
    <t>Izvor 1</t>
  </si>
  <si>
    <t>Izvor 6</t>
  </si>
  <si>
    <t>Funkcija 0112</t>
  </si>
  <si>
    <t>Financijski i fiskalni poslovi</t>
  </si>
  <si>
    <t>Izvor 5</t>
  </si>
  <si>
    <t>Izvor 4</t>
  </si>
  <si>
    <t>Funkcija 0133</t>
  </si>
  <si>
    <t>Ostale opće usluge</t>
  </si>
  <si>
    <t>Funkcija 0421</t>
  </si>
  <si>
    <t>Poljoprivreda</t>
  </si>
  <si>
    <t>Funkcija 0620</t>
  </si>
  <si>
    <t>Funkcija 1090</t>
  </si>
  <si>
    <t>Aktivnosti socijalne zaštite koje nisu drugdje svrstane</t>
  </si>
  <si>
    <t>Ostali nespomen.građ.objekti -sanacija i zatvaranje smetlišta "HATAČANOVA"</t>
  </si>
  <si>
    <t>Funkcija 0912</t>
  </si>
  <si>
    <t>Funkcija 0810</t>
  </si>
  <si>
    <t>Funkcija 0820</t>
  </si>
  <si>
    <t>Funkcija 0320</t>
  </si>
  <si>
    <t>Funkcija 0860</t>
  </si>
  <si>
    <t>Funkcija 0911</t>
  </si>
  <si>
    <t>Predškolsko obrazovanje</t>
  </si>
  <si>
    <t>Funkcija 0960</t>
  </si>
  <si>
    <t>POLUGODIŠNJI IZVJEŠTAJ</t>
  </si>
  <si>
    <t xml:space="preserve">O IZVRŠENJU PRORAČUNA OPĆINE VIRJE ZA 2019. GODINU </t>
  </si>
  <si>
    <t xml:space="preserve">                 Proračun Općine Virje za 2019. godinu ("Službeni glasnik Koprivničko-križevačke županije" broj 24/18) (u daljnjem tekstu: Proračun) izvršen je kako slijedi: </t>
  </si>
  <si>
    <t>O IZVRŠENJU PRORAČUNA OPĆINE VIRJE ZA 2019. GODINU</t>
  </si>
  <si>
    <t>Izvršenje za izvješt.razdoblje 2018. g. (1)</t>
  </si>
  <si>
    <t>Izvorni plan za 2019. g. (2)</t>
  </si>
  <si>
    <t>Tekući plan za 2019. g. (3)</t>
  </si>
  <si>
    <t>Izvršenje za         I-VI 2019. g. (4)</t>
  </si>
  <si>
    <r>
      <t xml:space="preserve">Tek.potpore iz drž.proračuna </t>
    </r>
    <r>
      <rPr>
        <sz val="11"/>
        <color indexed="8"/>
        <rFont val="Arial"/>
        <family val="2"/>
      </rPr>
      <t>-za izbore, predškol.obrazovanje, kult.manifestacije, energ.učinkovitost i sl.</t>
    </r>
  </si>
  <si>
    <t>Kapitalne potpore iz drž.proračuna (Ministarstvo graditeljstva i prostornog uređenja) -za opremanje komunalnog pogona</t>
  </si>
  <si>
    <r>
      <t xml:space="preserve">Kapitalne potpore od ostalih subjekata unutar opće države -FOND ZA ZAŠTITU OKOLIŠA I ENERGETSKU UČINKOVITOST </t>
    </r>
    <r>
      <rPr>
        <sz val="11"/>
        <color indexed="8"/>
        <rFont val="Arial"/>
        <family val="2"/>
      </rPr>
      <t>(za sanaciju odlagališta otpada, reciklažno dvorište</t>
    </r>
    <r>
      <rPr>
        <sz val="11"/>
        <color indexed="8"/>
        <rFont val="Arial"/>
        <family val="2"/>
      </rPr>
      <t>, energ.učinkovitost i sl.)</t>
    </r>
  </si>
  <si>
    <t>Tekuće potpore iz županijskog proračuna - pomoći za ogrijev, izbore, pomoć u kući, program zaštite roda i sl.</t>
  </si>
  <si>
    <t xml:space="preserve">Izvršenje za izvješt.razdoblje 2018. g. </t>
  </si>
  <si>
    <t xml:space="preserve">Izvorni plan za 2019. g. </t>
  </si>
  <si>
    <t xml:space="preserve">Tekući plan za 2019. g. </t>
  </si>
  <si>
    <t>Izvršenje za I-VI 2019. g.</t>
  </si>
  <si>
    <t>Izvršenje za izvješt.razdoblje 2018. g.</t>
  </si>
  <si>
    <t xml:space="preserve">Izvršenje za I-VI 2019. g. </t>
  </si>
  <si>
    <t>Otplata glavnice primljenih zajmova od tuzemnih banaka i ostalih financijskih institucija IJS dugoročni zajam -ZA-BA</t>
  </si>
  <si>
    <t>Otplata glavnice primljenih zajmova od banaka u javnom sektoru -dugoročni zajam - HBOR</t>
  </si>
  <si>
    <t>Otplata glavnice primljenih zajmova od tuzemnih banaka i ostalih financijskih institucija izvan javnog sektora</t>
  </si>
  <si>
    <t>Otplata glavnice primljenih zajmova od tuzemnih banaka i ostalih financijskih institucija u javnog sektora</t>
  </si>
  <si>
    <t>Izvorni plan za 2019. g. (1)</t>
  </si>
  <si>
    <t>Tekući plan za 2019. g. (2)</t>
  </si>
  <si>
    <t>Izvršenje za             I-VI 2019. g. (3)</t>
  </si>
  <si>
    <r>
      <rPr>
        <sz val="11"/>
        <color indexed="8"/>
        <rFont val="Arial"/>
        <family val="2"/>
      </rPr>
      <t>Zdravstvene</t>
    </r>
    <r>
      <rPr>
        <sz val="11"/>
        <color indexed="8"/>
        <rFont val="Arial"/>
        <family val="2"/>
      </rPr>
      <t xml:space="preserve"> i veterinarske usluge </t>
    </r>
  </si>
  <si>
    <t>Subvencije poljoprivrednicima - za okrupnjavanje poljoprivrednog zemljišta i kupnju nove poljoprivredne dokumentacije</t>
  </si>
  <si>
    <t>Projekt 1732</t>
  </si>
  <si>
    <t>Projekt 1735</t>
  </si>
  <si>
    <t>Uređenje mjesnih groblja Općine Virje</t>
  </si>
  <si>
    <t>Projekt 1739</t>
  </si>
  <si>
    <t>Projekt 1734</t>
  </si>
  <si>
    <t>Projekt 1408</t>
  </si>
  <si>
    <t xml:space="preserve">      Komunalne usluge -sist.deratizacija, psi lutalice -smještaj, mikročip. i sl.</t>
  </si>
  <si>
    <r>
      <t xml:space="preserve">      </t>
    </r>
    <r>
      <rPr>
        <b/>
        <sz val="11"/>
        <color indexed="8"/>
        <rFont val="Arial"/>
        <family val="2"/>
      </rPr>
      <t>Zdravstvene</t>
    </r>
    <r>
      <rPr>
        <sz val="11"/>
        <color indexed="8"/>
        <rFont val="Arial"/>
        <family val="2"/>
      </rPr>
      <t xml:space="preserve"> i ostale usluge -Dom zdravlja Đurđevac, hitna medicinska pomoć TIM 2 -sufinanc., ost.laborat.usluge -trihineloskopija.,</t>
    </r>
  </si>
  <si>
    <t>Program 29</t>
  </si>
  <si>
    <t xml:space="preserve"> PODIZANJE ENERGETSKE UČINKOVITOSTI</t>
  </si>
  <si>
    <t>Projekt 2900</t>
  </si>
  <si>
    <t xml:space="preserve">Društveni dom Virje </t>
  </si>
  <si>
    <t>Projekt 2901</t>
  </si>
  <si>
    <t>Dom zdravlja i stara Općina</t>
  </si>
  <si>
    <t>Usluge tekućeg i investic.održavanja -stanova u vlasništvu Općine</t>
  </si>
  <si>
    <t>Dodatna ulaganja na građevinskim objektima -zamjena stolarije, grijanja,fasade.,</t>
  </si>
  <si>
    <t>GLAVA 0320 -Zaštita prirode i zdravlja pučanstva, prostorno uređenje i energetska učinkovitost</t>
  </si>
  <si>
    <t>Sufinanciranje troškova prijevoza i smještaja učenikaxxxxx</t>
  </si>
  <si>
    <r>
      <t xml:space="preserve">Uređ., strojevi i </t>
    </r>
    <r>
      <rPr>
        <b/>
        <sz val="11"/>
        <color indexed="8"/>
        <rFont val="Arial"/>
        <family val="2"/>
      </rPr>
      <t xml:space="preserve">oprema ostale namjene </t>
    </r>
  </si>
  <si>
    <t>Tekuće donacije - Udruga dragovoljaa i veterana dom.rata</t>
  </si>
  <si>
    <t xml:space="preserve">                 Ostvareni višak prihoda i primitaka u svoti 1.667.783,33 kuna prenosi se u naredno razdoblje.</t>
  </si>
  <si>
    <t xml:space="preserve">                 Izvještaj o provedbi Plana razvojnih programa za 2019. godinu nalazi se u prilogu ovog Polugodišnjeg izvještaja o izvršenju Proračuna.        </t>
  </si>
  <si>
    <t xml:space="preserve">                 Općina Virje se u razdoblju od 1. siječnja do 30. lipnja 2019. godine nije zaduživala. </t>
  </si>
  <si>
    <t xml:space="preserve">                 Sredstva tekuće Proračunske zalihe se u razdoblju od 1. siječnja do 30. lipnja 2019. godine nisu koristila.</t>
  </si>
  <si>
    <t xml:space="preserve">                 Općina Virje u razdoblju od 1. siječnja do 30. lipnja 2019. godine nije davala jamstva niti je imala izdatke po jamstvima.</t>
  </si>
  <si>
    <t xml:space="preserve">                Stanje ukupnih obveza Općine Virje na dan 30. lipnja 2019. godine iznosi 5.504.125,56 kuna.</t>
  </si>
  <si>
    <t xml:space="preserve">                 Ovaj Polugodišnji izvještaj o izvršenju Proračuna objavit će se u "Službenom glasniku Koprivničko-križevačke županije".</t>
  </si>
  <si>
    <t xml:space="preserve">                 U pregledu izvršenja Proračuna po prihodovnoj strani, najzastupljeniji su prihodi od poreza na dohodak, prihodi od komunalne naknade, prihodi od nefinancijske imovine (naknada za eksploataciju mineralnih sirovina) i prihodi od prodaje nefinancijske imovine gdje bilježimo njihovo povećanje, dok samo na prihodima od potpora (pomoći) bilježimo njihovo smanjenje u odnosu na 2018. godinu. Sveukupni prihodi i primici ostvareni su u iznosu od 8.551.430,80 kuna ili 20,61% od Plana. Oni se sastoje od Prihoda poslovanja u iznosu od 8.517.599,02 kuna ili 20,74% od Plana, Prihoda od prodaje nefinancijske imovine u iznosu od 15.906,78 kuna ili 11,36% od Plana i od Primitaka od financijske imovine i zaduživanja u iznosu od 17.925,00 kuna ili 17,93% od Plana. </t>
  </si>
  <si>
    <r>
      <t xml:space="preserve">               U pregledu izvršenja Proračuna po rashodovnoj strani, na naknadama građanima i kućanstvima i financijskim rashodima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bilježimo njihovo smanjenje, dok na materijalnim rashodima, subvencijama, donacijama te rashodima za nabavu nefinancijske imovine bilježimo njihovo povećanje u odnosu na 2018. godinu. Sveukupni rashodi i izdaci ostvareni su u iznosu od 8.020.495,76 kuna ili 19,33% od Plana. Oni se sastoje od Rashoda poslovanja u iznosu od 4.744.912,28 kuna ili 41,90% od Plana, Rashoda za nabavu nefinancijske imovine u iznosu od 2.790.102,78 kuna ili 9,68% od Plana i od Izdataka za financijsku imovinu i otplatu zajmova u iznosu od 485.480,70 kuna ili 35,96% od Plana.</t>
    </r>
  </si>
  <si>
    <t>Izvršenje za         I-VI 2019. g. (3)</t>
  </si>
  <si>
    <t xml:space="preserve">                Stanje nenaplaćenih potraživanja Općine Virje na dan 30. lipnja 2019. godine iznosi 4.754.365,76 kuna.</t>
  </si>
  <si>
    <t xml:space="preserve">                Na temelju članka 109. Zakona o proračunu ("Narodne novine" broj 87/08, 136/12. i 15/15.) i članka 30. Statuta Općine Virje ("Službeni glasnik Koprivničko-križevačke županije" broj 3/13. i 3/18), Općinsko vijeće Općine Virje na 14. sjednici održanoj 30. kolovoza 2019. donijelo je</t>
  </si>
  <si>
    <t>KLASA: 400-08/19-01/07</t>
  </si>
  <si>
    <t xml:space="preserve">Virje, 30. kolovoza 2019.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</si>
</sst>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.000"/>
    <numFmt numFmtId="187" formatCode="#,##0.0000"/>
    <numFmt numFmtId="188" formatCode="#,##0.0"/>
    <numFmt numFmtId="189" formatCode="&quot;Da&quot;;&quot;Da&quot;;&quot;Ne&quot;"/>
    <numFmt numFmtId="190" formatCode="&quot;Istinito&quot;;&quot;Istinito&quot;;&quot;Neistinito&quot;"/>
    <numFmt numFmtId="191" formatCode="&quot;Uključeno&quot;;&quot;Uključeno&quot;;&quot;Isključeno&quot;"/>
    <numFmt numFmtId="192" formatCode="[$-41A]d\.\ mmmm\ yyyy\.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0.0"/>
    <numFmt numFmtId="197" formatCode="0.00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18"/>
      <color indexed="1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43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18"/>
      <color indexed="9"/>
      <name val="Arial"/>
      <family val="0"/>
    </font>
    <font>
      <b/>
      <sz val="11"/>
      <color indexed="4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9"/>
      <color indexed="47"/>
      <name val="Arial"/>
      <family val="2"/>
    </font>
    <font>
      <b/>
      <sz val="10"/>
      <name val="Arial"/>
      <family val="2"/>
    </font>
    <font>
      <b/>
      <sz val="16"/>
      <color indexed="13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30"/>
      <name val="Arial"/>
      <family val="2"/>
    </font>
    <font>
      <b/>
      <sz val="11"/>
      <color indexed="62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0070C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4"/>
      <name val="Arial"/>
      <family val="2"/>
    </font>
    <font>
      <sz val="10"/>
      <color theme="3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thin"/>
      <right style="dashed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0" fillId="19" borderId="1" applyNumberFormat="0" applyFont="0" applyAlignment="0" applyProtection="0"/>
    <xf numFmtId="0" fontId="6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8" fillId="27" borderId="2" applyNumberFormat="0" applyAlignment="0" applyProtection="0"/>
    <xf numFmtId="0" fontId="69" fillId="27" borderId="3" applyNumberFormat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3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5" fillId="32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32" borderId="0" xfId="0" applyFont="1" applyFill="1" applyAlignment="1">
      <alignment horizontal="center" wrapText="1"/>
    </xf>
    <xf numFmtId="0" fontId="9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left" wrapText="1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34" borderId="14" xfId="0" applyFont="1" applyFill="1" applyBorder="1" applyAlignment="1">
      <alignment horizontal="left" wrapText="1"/>
    </xf>
    <xf numFmtId="0" fontId="10" fillId="34" borderId="14" xfId="0" applyFont="1" applyFill="1" applyBorder="1" applyAlignment="1">
      <alignment horizontal="left"/>
    </xf>
    <xf numFmtId="0" fontId="0" fillId="34" borderId="14" xfId="0" applyFill="1" applyBorder="1" applyAlignment="1">
      <alignment wrapText="1"/>
    </xf>
    <xf numFmtId="0" fontId="8" fillId="32" borderId="14" xfId="0" applyFont="1" applyFill="1" applyBorder="1" applyAlignment="1">
      <alignment horizontal="left" wrapText="1"/>
    </xf>
    <xf numFmtId="0" fontId="8" fillId="32" borderId="14" xfId="0" applyFont="1" applyFill="1" applyBorder="1" applyAlignment="1">
      <alignment horizontal="left" wrapText="1" indent="2"/>
    </xf>
    <xf numFmtId="4" fontId="13" fillId="32" borderId="0" xfId="0" applyNumberFormat="1" applyFont="1" applyFill="1" applyAlignment="1">
      <alignment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 indent="4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 indent="6"/>
    </xf>
    <xf numFmtId="4" fontId="5" fillId="0" borderId="14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8" fillId="35" borderId="14" xfId="0" applyFont="1" applyFill="1" applyBorder="1" applyAlignment="1">
      <alignment horizontal="left" wrapText="1"/>
    </xf>
    <xf numFmtId="0" fontId="8" fillId="35" borderId="14" xfId="0" applyFont="1" applyFill="1" applyBorder="1" applyAlignment="1">
      <alignment horizontal="left" wrapText="1" indent="2"/>
    </xf>
    <xf numFmtId="4" fontId="13" fillId="35" borderId="14" xfId="0" applyNumberFormat="1" applyFont="1" applyFill="1" applyBorder="1" applyAlignment="1">
      <alignment/>
    </xf>
    <xf numFmtId="4" fontId="15" fillId="35" borderId="14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 indent="8"/>
    </xf>
    <xf numFmtId="4" fontId="5" fillId="0" borderId="1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left" wrapText="1" indent="4"/>
    </xf>
    <xf numFmtId="0" fontId="9" fillId="33" borderId="14" xfId="0" applyFont="1" applyFill="1" applyBorder="1" applyAlignment="1">
      <alignment horizontal="left" wrapText="1"/>
    </xf>
    <xf numFmtId="4" fontId="13" fillId="33" borderId="14" xfId="0" applyNumberFormat="1" applyFont="1" applyFill="1" applyBorder="1" applyAlignment="1">
      <alignment/>
    </xf>
    <xf numFmtId="0" fontId="17" fillId="0" borderId="14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 indent="4"/>
    </xf>
    <xf numFmtId="4" fontId="13" fillId="33" borderId="13" xfId="0" applyNumberFormat="1" applyFont="1" applyFill="1" applyBorder="1" applyAlignment="1">
      <alignment/>
    </xf>
    <xf numFmtId="4" fontId="15" fillId="33" borderId="13" xfId="0" applyNumberFormat="1" applyFont="1" applyFill="1" applyBorder="1" applyAlignment="1">
      <alignment/>
    </xf>
    <xf numFmtId="0" fontId="16" fillId="0" borderId="14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4" fontId="19" fillId="0" borderId="14" xfId="0" applyNumberFormat="1" applyFont="1" applyBorder="1" applyAlignment="1">
      <alignment horizontal="right" wrapText="1"/>
    </xf>
    <xf numFmtId="4" fontId="16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4" fontId="11" fillId="0" borderId="14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/>
    </xf>
    <xf numFmtId="4" fontId="19" fillId="32" borderId="14" xfId="0" applyNumberFormat="1" applyFont="1" applyFill="1" applyBorder="1" applyAlignment="1">
      <alignment horizontal="right" wrapText="1"/>
    </xf>
    <xf numFmtId="4" fontId="11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horizontal="left"/>
    </xf>
    <xf numFmtId="4" fontId="0" fillId="0" borderId="14" xfId="0" applyNumberFormat="1" applyBorder="1" applyAlignment="1">
      <alignment horizontal="center" wrapText="1"/>
    </xf>
    <xf numFmtId="0" fontId="10" fillId="36" borderId="14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4" fontId="7" fillId="34" borderId="14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left"/>
    </xf>
    <xf numFmtId="4" fontId="1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20" fillId="36" borderId="14" xfId="0" applyFont="1" applyFill="1" applyBorder="1" applyAlignment="1">
      <alignment horizontal="left"/>
    </xf>
    <xf numFmtId="4" fontId="21" fillId="34" borderId="14" xfId="0" applyNumberFormat="1" applyFont="1" applyFill="1" applyBorder="1" applyAlignment="1">
      <alignment/>
    </xf>
    <xf numFmtId="0" fontId="21" fillId="0" borderId="14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4" fontId="23" fillId="0" borderId="14" xfId="0" applyNumberFormat="1" applyFont="1" applyBorder="1" applyAlignment="1">
      <alignment/>
    </xf>
    <xf numFmtId="0" fontId="10" fillId="37" borderId="14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10" fillId="37" borderId="0" xfId="0" applyFont="1" applyFill="1" applyAlignment="1">
      <alignment horizontal="left"/>
    </xf>
    <xf numFmtId="4" fontId="5" fillId="32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16" fillId="0" borderId="14" xfId="0" applyFont="1" applyBorder="1" applyAlignment="1">
      <alignment horizontal="left"/>
    </xf>
    <xf numFmtId="0" fontId="14" fillId="0" borderId="0" xfId="0" applyFont="1" applyAlignment="1">
      <alignment/>
    </xf>
    <xf numFmtId="16" fontId="5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5" fillId="32" borderId="0" xfId="0" applyFont="1" applyFill="1" applyAlignment="1">
      <alignment/>
    </xf>
    <xf numFmtId="0" fontId="5" fillId="32" borderId="13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16" fillId="18" borderId="19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center" wrapText="1"/>
    </xf>
    <xf numFmtId="4" fontId="11" fillId="18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left" wrapText="1"/>
    </xf>
    <xf numFmtId="4" fontId="10" fillId="33" borderId="14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10" fillId="35" borderId="14" xfId="0" applyFont="1" applyFill="1" applyBorder="1" applyAlignment="1">
      <alignment horizontal="left" wrapText="1"/>
    </xf>
    <xf numFmtId="0" fontId="10" fillId="35" borderId="14" xfId="0" applyFont="1" applyFill="1" applyBorder="1" applyAlignment="1">
      <alignment horizontal="left" wrapText="1" indent="2"/>
    </xf>
    <xf numFmtId="4" fontId="7" fillId="35" borderId="14" xfId="0" applyNumberFormat="1" applyFont="1" applyFill="1" applyBorder="1" applyAlignment="1">
      <alignment/>
    </xf>
    <xf numFmtId="0" fontId="16" fillId="0" borderId="14" xfId="0" applyFont="1" applyBorder="1" applyAlignment="1">
      <alignment horizontal="left" wrapText="1"/>
    </xf>
    <xf numFmtId="0" fontId="16" fillId="32" borderId="14" xfId="0" applyFont="1" applyFill="1" applyBorder="1" applyAlignment="1">
      <alignment horizontal="left" wrapText="1" indent="6"/>
    </xf>
    <xf numFmtId="4" fontId="16" fillId="32" borderId="14" xfId="0" applyNumberFormat="1" applyFont="1" applyFill="1" applyBorder="1" applyAlignment="1">
      <alignment/>
    </xf>
    <xf numFmtId="0" fontId="16" fillId="0" borderId="14" xfId="0" applyFont="1" applyBorder="1" applyAlignment="1">
      <alignment horizontal="left" wrapText="1" indent="6"/>
    </xf>
    <xf numFmtId="4" fontId="26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4" fontId="7" fillId="0" borderId="14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0" fontId="10" fillId="35" borderId="13" xfId="0" applyFont="1" applyFill="1" applyBorder="1" applyAlignment="1">
      <alignment horizontal="left" wrapText="1"/>
    </xf>
    <xf numFmtId="0" fontId="10" fillId="35" borderId="13" xfId="0" applyFont="1" applyFill="1" applyBorder="1" applyAlignment="1">
      <alignment horizontal="left" wrapText="1" indent="2"/>
    </xf>
    <xf numFmtId="4" fontId="7" fillId="32" borderId="14" xfId="0" applyNumberFormat="1" applyFont="1" applyFill="1" applyBorder="1" applyAlignment="1">
      <alignment/>
    </xf>
    <xf numFmtId="4" fontId="12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left" wrapText="1" indent="6"/>
    </xf>
    <xf numFmtId="4" fontId="16" fillId="32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 indent="6"/>
    </xf>
    <xf numFmtId="0" fontId="16" fillId="0" borderId="14" xfId="0" applyFont="1" applyBorder="1" applyAlignment="1">
      <alignment horizontal="left" wrapText="1" indent="8"/>
    </xf>
    <xf numFmtId="0" fontId="16" fillId="32" borderId="14" xfId="0" applyFont="1" applyFill="1" applyBorder="1" applyAlignment="1">
      <alignment horizontal="left" wrapText="1" indent="8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 indent="6"/>
    </xf>
    <xf numFmtId="0" fontId="16" fillId="0" borderId="14" xfId="0" applyFont="1" applyBorder="1" applyAlignment="1">
      <alignment horizontal="left" indent="6"/>
    </xf>
    <xf numFmtId="4" fontId="12" fillId="35" borderId="14" xfId="0" applyNumberFormat="1" applyFont="1" applyFill="1" applyBorder="1" applyAlignment="1">
      <alignment/>
    </xf>
    <xf numFmtId="0" fontId="10" fillId="32" borderId="13" xfId="0" applyFont="1" applyFill="1" applyBorder="1" applyAlignment="1">
      <alignment horizontal="left" wrapText="1"/>
    </xf>
    <xf numFmtId="4" fontId="13" fillId="32" borderId="13" xfId="0" applyNumberFormat="1" applyFont="1" applyFill="1" applyBorder="1" applyAlignment="1">
      <alignment/>
    </xf>
    <xf numFmtId="0" fontId="10" fillId="32" borderId="14" xfId="0" applyFont="1" applyFill="1" applyBorder="1" applyAlignment="1">
      <alignment horizontal="left" wrapText="1"/>
    </xf>
    <xf numFmtId="0" fontId="10" fillId="32" borderId="14" xfId="0" applyFont="1" applyFill="1" applyBorder="1" applyAlignment="1">
      <alignment horizontal="left" wrapText="1" indent="2"/>
    </xf>
    <xf numFmtId="4" fontId="13" fillId="32" borderId="14" xfId="0" applyNumberFormat="1" applyFont="1" applyFill="1" applyBorder="1" applyAlignment="1">
      <alignment/>
    </xf>
    <xf numFmtId="0" fontId="10" fillId="32" borderId="14" xfId="0" applyFont="1" applyFill="1" applyBorder="1" applyAlignment="1">
      <alignment horizontal="left" wrapText="1" indent="4"/>
    </xf>
    <xf numFmtId="0" fontId="5" fillId="32" borderId="14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 indent="6"/>
    </xf>
    <xf numFmtId="0" fontId="6" fillId="32" borderId="14" xfId="0" applyFont="1" applyFill="1" applyBorder="1" applyAlignment="1">
      <alignment horizontal="left" wrapText="1" indent="2"/>
    </xf>
    <xf numFmtId="0" fontId="5" fillId="32" borderId="14" xfId="0" applyFont="1" applyFill="1" applyBorder="1" applyAlignment="1">
      <alignment horizontal="left" wrapText="1" indent="6"/>
    </xf>
    <xf numFmtId="0" fontId="16" fillId="32" borderId="20" xfId="0" applyFont="1" applyFill="1" applyBorder="1" applyAlignment="1">
      <alignment horizontal="center"/>
    </xf>
    <xf numFmtId="0" fontId="16" fillId="32" borderId="0" xfId="0" applyFont="1" applyFill="1" applyAlignment="1">
      <alignment horizontal="center"/>
    </xf>
    <xf numFmtId="0" fontId="7" fillId="32" borderId="0" xfId="0" applyFont="1" applyFill="1" applyAlignment="1">
      <alignment wrapText="1"/>
    </xf>
    <xf numFmtId="0" fontId="5" fillId="32" borderId="18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left" wrapText="1"/>
    </xf>
    <xf numFmtId="0" fontId="10" fillId="35" borderId="14" xfId="0" applyFont="1" applyFill="1" applyBorder="1" applyAlignment="1">
      <alignment wrapText="1"/>
    </xf>
    <xf numFmtId="0" fontId="10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wrapText="1"/>
    </xf>
    <xf numFmtId="4" fontId="10" fillId="33" borderId="13" xfId="0" applyNumberFormat="1" applyFont="1" applyFill="1" applyBorder="1" applyAlignment="1">
      <alignment/>
    </xf>
    <xf numFmtId="4" fontId="12" fillId="0" borderId="14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7" fillId="32" borderId="0" xfId="0" applyFont="1" applyFill="1" applyAlignment="1">
      <alignment horizontal="left" wrapText="1"/>
    </xf>
    <xf numFmtId="4" fontId="7" fillId="18" borderId="14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4" xfId="0" applyFont="1" applyFill="1" applyBorder="1" applyAlignment="1">
      <alignment horizontal="left" wrapText="1"/>
    </xf>
    <xf numFmtId="4" fontId="7" fillId="0" borderId="14" xfId="0" applyNumberFormat="1" applyFont="1" applyBorder="1" applyAlignment="1">
      <alignment horizontal="right"/>
    </xf>
    <xf numFmtId="0" fontId="16" fillId="32" borderId="14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4" fontId="7" fillId="33" borderId="13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13" fillId="33" borderId="0" xfId="0" applyFont="1" applyFill="1" applyAlignment="1">
      <alignment/>
    </xf>
    <xf numFmtId="4" fontId="12" fillId="35" borderId="14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10" fillId="35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1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wrapText="1" shrinkToFit="1"/>
    </xf>
    <xf numFmtId="49" fontId="16" fillId="0" borderId="0" xfId="0" applyNumberFormat="1" applyFont="1" applyAlignment="1">
      <alignment horizontal="center"/>
    </xf>
    <xf numFmtId="0" fontId="27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8" fillId="0" borderId="0" xfId="0" applyFont="1" applyAlignment="1">
      <alignment/>
    </xf>
    <xf numFmtId="0" fontId="27" fillId="0" borderId="0" xfId="0" applyFont="1" applyAlignment="1">
      <alignment wrapText="1"/>
    </xf>
    <xf numFmtId="0" fontId="13" fillId="34" borderId="21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4" fontId="10" fillId="34" borderId="14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9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13" fillId="34" borderId="11" xfId="0" applyFont="1" applyFill="1" applyBorder="1" applyAlignment="1">
      <alignment/>
    </xf>
    <xf numFmtId="0" fontId="25" fillId="34" borderId="22" xfId="0" applyFont="1" applyFill="1" applyBorder="1" applyAlignment="1">
      <alignment horizontal="left"/>
    </xf>
    <xf numFmtId="4" fontId="10" fillId="34" borderId="15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0" fontId="13" fillId="38" borderId="0" xfId="0" applyFont="1" applyFill="1" applyAlignment="1">
      <alignment/>
    </xf>
    <xf numFmtId="0" fontId="13" fillId="34" borderId="12" xfId="0" applyFont="1" applyFill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/>
    </xf>
    <xf numFmtId="4" fontId="16" fillId="32" borderId="20" xfId="0" applyNumberFormat="1" applyFont="1" applyFill="1" applyBorder="1" applyAlignment="1">
      <alignment horizontal="center"/>
    </xf>
    <xf numFmtId="4" fontId="16" fillId="32" borderId="10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/>
    </xf>
    <xf numFmtId="0" fontId="16" fillId="0" borderId="0" xfId="0" applyFont="1" applyAlignment="1">
      <alignment/>
    </xf>
    <xf numFmtId="0" fontId="0" fillId="34" borderId="18" xfId="0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9" fillId="18" borderId="23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left"/>
    </xf>
    <xf numFmtId="0" fontId="13" fillId="32" borderId="11" xfId="0" applyFont="1" applyFill="1" applyBorder="1" applyAlignment="1">
      <alignment/>
    </xf>
    <xf numFmtId="0" fontId="13" fillId="32" borderId="24" xfId="0" applyFont="1" applyFill="1" applyBorder="1" applyAlignment="1">
      <alignment/>
    </xf>
    <xf numFmtId="0" fontId="9" fillId="32" borderId="12" xfId="0" applyFont="1" applyFill="1" applyBorder="1" applyAlignment="1">
      <alignment horizontal="center"/>
    </xf>
    <xf numFmtId="0" fontId="8" fillId="32" borderId="0" xfId="0" applyFont="1" applyFill="1" applyAlignment="1">
      <alignment horizontal="left"/>
    </xf>
    <xf numFmtId="4" fontId="7" fillId="32" borderId="13" xfId="0" applyNumberFormat="1" applyFont="1" applyFill="1" applyBorder="1" applyAlignment="1">
      <alignment/>
    </xf>
    <xf numFmtId="0" fontId="9" fillId="38" borderId="19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29" fillId="32" borderId="15" xfId="0" applyFont="1" applyFill="1" applyBorder="1" applyAlignment="1">
      <alignment horizontal="left"/>
    </xf>
    <xf numFmtId="4" fontId="16" fillId="32" borderId="13" xfId="0" applyNumberFormat="1" applyFont="1" applyFill="1" applyBorder="1" applyAlignment="1">
      <alignment horizontal="right"/>
    </xf>
    <xf numFmtId="4" fontId="16" fillId="32" borderId="14" xfId="0" applyNumberFormat="1" applyFont="1" applyFill="1" applyBorder="1" applyAlignment="1">
      <alignment horizontal="right"/>
    </xf>
    <xf numFmtId="4" fontId="16" fillId="32" borderId="13" xfId="0" applyNumberFormat="1" applyFont="1" applyFill="1" applyBorder="1" applyAlignment="1">
      <alignment/>
    </xf>
    <xf numFmtId="0" fontId="17" fillId="39" borderId="14" xfId="0" applyFont="1" applyFill="1" applyBorder="1" applyAlignment="1">
      <alignment horizontal="left" wrapText="1"/>
    </xf>
    <xf numFmtId="0" fontId="17" fillId="32" borderId="13" xfId="0" applyFont="1" applyFill="1" applyBorder="1" applyAlignment="1">
      <alignment horizontal="left" wrapText="1"/>
    </xf>
    <xf numFmtId="0" fontId="32" fillId="32" borderId="13" xfId="0" applyFont="1" applyFill="1" applyBorder="1" applyAlignment="1">
      <alignment horizontal="center" wrapText="1"/>
    </xf>
    <xf numFmtId="4" fontId="26" fillId="32" borderId="14" xfId="0" applyNumberFormat="1" applyFont="1" applyFill="1" applyBorder="1" applyAlignment="1">
      <alignment/>
    </xf>
    <xf numFmtId="0" fontId="17" fillId="40" borderId="14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horizontal="center" wrapText="1"/>
    </xf>
    <xf numFmtId="0" fontId="32" fillId="32" borderId="14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 indent="4"/>
    </xf>
    <xf numFmtId="0" fontId="16" fillId="32" borderId="14" xfId="0" applyFont="1" applyFill="1" applyBorder="1" applyAlignment="1">
      <alignment horizontal="left" wrapText="1" indent="6"/>
    </xf>
    <xf numFmtId="0" fontId="5" fillId="32" borderId="14" xfId="0" applyFont="1" applyFill="1" applyBorder="1" applyAlignment="1">
      <alignment horizontal="left" wrapText="1" indent="6"/>
    </xf>
    <xf numFmtId="0" fontId="5" fillId="32" borderId="20" xfId="0" applyFont="1" applyFill="1" applyBorder="1" applyAlignment="1">
      <alignment horizontal="left" wrapText="1" indent="6"/>
    </xf>
    <xf numFmtId="0" fontId="16" fillId="32" borderId="21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wrapText="1" indent="6"/>
    </xf>
    <xf numFmtId="0" fontId="16" fillId="3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32" borderId="0" xfId="0" applyFont="1" applyFill="1" applyAlignment="1">
      <alignment horizontal="left" wrapText="1"/>
    </xf>
    <xf numFmtId="4" fontId="16" fillId="32" borderId="0" xfId="0" applyNumberFormat="1" applyFont="1" applyFill="1" applyAlignment="1">
      <alignment/>
    </xf>
    <xf numFmtId="0" fontId="9" fillId="38" borderId="23" xfId="0" applyFont="1" applyFill="1" applyBorder="1" applyAlignment="1">
      <alignment horizontal="center"/>
    </xf>
    <xf numFmtId="0" fontId="9" fillId="32" borderId="23" xfId="0" applyFont="1" applyFill="1" applyBorder="1" applyAlignment="1">
      <alignment horizontal="center"/>
    </xf>
    <xf numFmtId="0" fontId="29" fillId="32" borderId="17" xfId="0" applyFont="1" applyFill="1" applyBorder="1" applyAlignment="1">
      <alignment horizontal="left"/>
    </xf>
    <xf numFmtId="4" fontId="16" fillId="32" borderId="17" xfId="0" applyNumberFormat="1" applyFont="1" applyFill="1" applyBorder="1" applyAlignment="1">
      <alignment/>
    </xf>
    <xf numFmtId="0" fontId="18" fillId="32" borderId="14" xfId="0" applyFont="1" applyFill="1" applyBorder="1" applyAlignment="1">
      <alignment horizontal="center" wrapText="1"/>
    </xf>
    <xf numFmtId="4" fontId="12" fillId="32" borderId="14" xfId="0" applyNumberFormat="1" applyFont="1" applyFill="1" applyBorder="1" applyAlignment="1">
      <alignment/>
    </xf>
    <xf numFmtId="0" fontId="7" fillId="32" borderId="14" xfId="0" applyFont="1" applyFill="1" applyBorder="1" applyAlignment="1">
      <alignment horizontal="left" wrapText="1"/>
    </xf>
    <xf numFmtId="0" fontId="7" fillId="32" borderId="14" xfId="0" applyFont="1" applyFill="1" applyBorder="1" applyAlignment="1">
      <alignment horizontal="left" wrapText="1" indent="8"/>
    </xf>
    <xf numFmtId="4" fontId="7" fillId="32" borderId="14" xfId="0" applyNumberFormat="1" applyFont="1" applyFill="1" applyBorder="1" applyAlignment="1">
      <alignment/>
    </xf>
    <xf numFmtId="0" fontId="16" fillId="32" borderId="14" xfId="0" applyFont="1" applyFill="1" applyBorder="1" applyAlignment="1">
      <alignment vertical="center" wrapText="1"/>
    </xf>
    <xf numFmtId="0" fontId="16" fillId="32" borderId="14" xfId="0" applyFont="1" applyFill="1" applyBorder="1" applyAlignment="1">
      <alignment wrapText="1"/>
    </xf>
    <xf numFmtId="0" fontId="7" fillId="32" borderId="14" xfId="0" applyFont="1" applyFill="1" applyBorder="1" applyAlignment="1">
      <alignment horizontal="left" wrapText="1"/>
    </xf>
    <xf numFmtId="0" fontId="7" fillId="32" borderId="14" xfId="0" applyFont="1" applyFill="1" applyBorder="1" applyAlignment="1">
      <alignment horizontal="left" wrapText="1" indent="6"/>
    </xf>
    <xf numFmtId="0" fontId="5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 indent="6"/>
    </xf>
    <xf numFmtId="4" fontId="5" fillId="32" borderId="11" xfId="0" applyNumberFormat="1" applyFont="1" applyFill="1" applyBorder="1" applyAlignment="1">
      <alignment/>
    </xf>
    <xf numFmtId="0" fontId="10" fillId="0" borderId="0" xfId="0" applyFont="1" applyAlignment="1">
      <alignment horizontal="left" wrapText="1"/>
    </xf>
    <xf numFmtId="0" fontId="29" fillId="32" borderId="16" xfId="0" applyFont="1" applyFill="1" applyBorder="1" applyAlignment="1">
      <alignment horizontal="left"/>
    </xf>
    <xf numFmtId="4" fontId="16" fillId="32" borderId="11" xfId="0" applyNumberFormat="1" applyFont="1" applyFill="1" applyBorder="1" applyAlignment="1">
      <alignment horizontal="right"/>
    </xf>
    <xf numFmtId="0" fontId="7" fillId="32" borderId="19" xfId="0" applyFont="1" applyFill="1" applyBorder="1" applyAlignment="1">
      <alignment horizontal="center"/>
    </xf>
    <xf numFmtId="4" fontId="16" fillId="32" borderId="11" xfId="0" applyNumberFormat="1" applyFont="1" applyFill="1" applyBorder="1" applyAlignment="1">
      <alignment/>
    </xf>
    <xf numFmtId="0" fontId="8" fillId="32" borderId="19" xfId="0" applyFont="1" applyFill="1" applyBorder="1" applyAlignment="1">
      <alignment horizontal="left" wrapText="1"/>
    </xf>
    <xf numFmtId="0" fontId="17" fillId="32" borderId="19" xfId="0" applyFont="1" applyFill="1" applyBorder="1" applyAlignment="1">
      <alignment horizontal="left" wrapText="1"/>
    </xf>
    <xf numFmtId="0" fontId="5" fillId="32" borderId="21" xfId="0" applyFont="1" applyFill="1" applyBorder="1" applyAlignment="1">
      <alignment horizontal="left" wrapText="1"/>
    </xf>
    <xf numFmtId="0" fontId="29" fillId="32" borderId="24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 indent="6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 wrapText="1" indent="8"/>
    </xf>
    <xf numFmtId="0" fontId="10" fillId="0" borderId="0" xfId="0" applyFont="1" applyAlignment="1">
      <alignment horizontal="left" wrapText="1" indent="4"/>
    </xf>
    <xf numFmtId="4" fontId="13" fillId="0" borderId="0" xfId="0" applyNumberFormat="1" applyFont="1" applyAlignment="1">
      <alignment/>
    </xf>
    <xf numFmtId="0" fontId="17" fillId="0" borderId="0" xfId="0" applyFont="1" applyAlignment="1">
      <alignment horizontal="left" wrapText="1" indent="8"/>
    </xf>
    <xf numFmtId="0" fontId="16" fillId="0" borderId="0" xfId="0" applyFont="1" applyAlignment="1">
      <alignment horizontal="left" wrapText="1" indent="8"/>
    </xf>
    <xf numFmtId="0" fontId="6" fillId="0" borderId="0" xfId="0" applyFont="1" applyAlignment="1">
      <alignment horizontal="left" wrapText="1" indent="6"/>
    </xf>
    <xf numFmtId="0" fontId="8" fillId="35" borderId="0" xfId="0" applyFont="1" applyFill="1" applyAlignment="1">
      <alignment horizontal="left" wrapText="1"/>
    </xf>
    <xf numFmtId="0" fontId="8" fillId="35" borderId="0" xfId="0" applyFont="1" applyFill="1" applyAlignment="1">
      <alignment horizontal="left" wrapText="1" indent="2"/>
    </xf>
    <xf numFmtId="4" fontId="13" fillId="35" borderId="0" xfId="0" applyNumberFormat="1" applyFont="1" applyFill="1" applyAlignment="1">
      <alignment/>
    </xf>
    <xf numFmtId="0" fontId="18" fillId="0" borderId="0" xfId="0" applyFont="1" applyAlignment="1">
      <alignment horizontal="left" wrapText="1" indent="8"/>
    </xf>
    <xf numFmtId="0" fontId="9" fillId="38" borderId="0" xfId="0" applyFont="1" applyFill="1" applyAlignment="1">
      <alignment horizontal="center"/>
    </xf>
    <xf numFmtId="4" fontId="13" fillId="38" borderId="0" xfId="0" applyNumberFormat="1" applyFont="1" applyFill="1" applyAlignment="1">
      <alignment/>
    </xf>
    <xf numFmtId="0" fontId="8" fillId="38" borderId="0" xfId="0" applyFont="1" applyFill="1" applyAlignment="1">
      <alignment horizontal="center"/>
    </xf>
    <xf numFmtId="0" fontId="9" fillId="33" borderId="0" xfId="0" applyFont="1" applyFill="1" applyAlignment="1">
      <alignment horizontal="left" wrapText="1"/>
    </xf>
    <xf numFmtId="4" fontId="13" fillId="33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5" fillId="32" borderId="0" xfId="0" applyFont="1" applyFill="1" applyAlignment="1">
      <alignment horizontal="left" wrapText="1" indent="6"/>
    </xf>
    <xf numFmtId="0" fontId="17" fillId="32" borderId="0" xfId="0" applyFont="1" applyFill="1" applyAlignment="1">
      <alignment horizontal="left" wrapText="1" indent="6"/>
    </xf>
    <xf numFmtId="4" fontId="13" fillId="0" borderId="0" xfId="0" applyNumberFormat="1" applyFont="1" applyAlignment="1">
      <alignment/>
    </xf>
    <xf numFmtId="4" fontId="13" fillId="35" borderId="0" xfId="0" applyNumberFormat="1" applyFont="1" applyFill="1" applyAlignment="1">
      <alignment/>
    </xf>
    <xf numFmtId="0" fontId="17" fillId="0" borderId="0" xfId="0" applyFont="1" applyAlignment="1">
      <alignment horizontal="left" wrapText="1" indent="6"/>
    </xf>
    <xf numFmtId="4" fontId="13" fillId="33" borderId="0" xfId="0" applyNumberFormat="1" applyFont="1" applyFill="1" applyAlignment="1">
      <alignment/>
    </xf>
    <xf numFmtId="0" fontId="6" fillId="32" borderId="0" xfId="0" applyFont="1" applyFill="1" applyAlignment="1">
      <alignment horizontal="center"/>
    </xf>
    <xf numFmtId="4" fontId="11" fillId="34" borderId="14" xfId="0" applyNumberFormat="1" applyFont="1" applyFill="1" applyBorder="1" applyAlignment="1">
      <alignment/>
    </xf>
    <xf numFmtId="0" fontId="9" fillId="18" borderId="21" xfId="0" applyFont="1" applyFill="1" applyBorder="1" applyAlignment="1">
      <alignment horizontal="center"/>
    </xf>
    <xf numFmtId="0" fontId="13" fillId="18" borderId="11" xfId="0" applyFont="1" applyFill="1" applyBorder="1" applyAlignment="1">
      <alignment/>
    </xf>
    <xf numFmtId="0" fontId="13" fillId="18" borderId="24" xfId="0" applyFont="1" applyFill="1" applyBorder="1" applyAlignment="1">
      <alignment/>
    </xf>
    <xf numFmtId="0" fontId="13" fillId="18" borderId="21" xfId="0" applyFont="1" applyFill="1" applyBorder="1" applyAlignment="1">
      <alignment/>
    </xf>
    <xf numFmtId="4" fontId="7" fillId="18" borderId="13" xfId="0" applyNumberFormat="1" applyFont="1" applyFill="1" applyBorder="1" applyAlignment="1">
      <alignment/>
    </xf>
    <xf numFmtId="4" fontId="7" fillId="18" borderId="17" xfId="0" applyNumberFormat="1" applyFont="1" applyFill="1" applyBorder="1" applyAlignment="1">
      <alignment/>
    </xf>
    <xf numFmtId="4" fontId="7" fillId="18" borderId="18" xfId="0" applyNumberFormat="1" applyFont="1" applyFill="1" applyBorder="1" applyAlignment="1">
      <alignment/>
    </xf>
    <xf numFmtId="4" fontId="7" fillId="38" borderId="13" xfId="0" applyNumberFormat="1" applyFont="1" applyFill="1" applyBorder="1" applyAlignment="1">
      <alignment horizontal="right"/>
    </xf>
    <xf numFmtId="4" fontId="7" fillId="38" borderId="14" xfId="0" applyNumberFormat="1" applyFont="1" applyFill="1" applyBorder="1" applyAlignment="1">
      <alignment horizontal="right"/>
    </xf>
    <xf numFmtId="4" fontId="7" fillId="38" borderId="13" xfId="0" applyNumberFormat="1" applyFont="1" applyFill="1" applyBorder="1" applyAlignment="1">
      <alignment/>
    </xf>
    <xf numFmtId="0" fontId="18" fillId="39" borderId="14" xfId="0" applyFont="1" applyFill="1" applyBorder="1" applyAlignment="1">
      <alignment horizontal="center" wrapText="1"/>
    </xf>
    <xf numFmtId="4" fontId="12" fillId="39" borderId="14" xfId="0" applyNumberFormat="1" applyFont="1" applyFill="1" applyBorder="1" applyAlignment="1">
      <alignment/>
    </xf>
    <xf numFmtId="0" fontId="18" fillId="40" borderId="14" xfId="0" applyFont="1" applyFill="1" applyBorder="1" applyAlignment="1">
      <alignment horizontal="center" wrapText="1"/>
    </xf>
    <xf numFmtId="4" fontId="12" fillId="40" borderId="14" xfId="0" applyNumberFormat="1" applyFont="1" applyFill="1" applyBorder="1" applyAlignment="1">
      <alignment/>
    </xf>
    <xf numFmtId="4" fontId="7" fillId="32" borderId="13" xfId="0" applyNumberFormat="1" applyFont="1" applyFill="1" applyBorder="1" applyAlignment="1">
      <alignment/>
    </xf>
    <xf numFmtId="0" fontId="5" fillId="0" borderId="20" xfId="0" applyFont="1" applyBorder="1" applyAlignment="1">
      <alignment horizontal="left" wrapText="1" indent="6"/>
    </xf>
    <xf numFmtId="0" fontId="16" fillId="0" borderId="2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" fontId="16" fillId="0" borderId="0" xfId="0" applyNumberFormat="1" applyFont="1" applyAlignment="1">
      <alignment/>
    </xf>
    <xf numFmtId="4" fontId="7" fillId="38" borderId="17" xfId="0" applyNumberFormat="1" applyFont="1" applyFill="1" applyBorder="1" applyAlignment="1">
      <alignment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 indent="6"/>
    </xf>
    <xf numFmtId="0" fontId="8" fillId="18" borderId="19" xfId="0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/>
    </xf>
    <xf numFmtId="0" fontId="16" fillId="0" borderId="0" xfId="0" applyFont="1" applyAlignment="1">
      <alignment horizontal="left" wrapText="1" indent="6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 indent="6"/>
    </xf>
    <xf numFmtId="0" fontId="10" fillId="35" borderId="17" xfId="0" applyFont="1" applyFill="1" applyBorder="1" applyAlignment="1">
      <alignment horizontal="left" wrapText="1" indent="2"/>
    </xf>
    <xf numFmtId="4" fontId="7" fillId="35" borderId="17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left" wrapText="1" indent="4"/>
    </xf>
    <xf numFmtId="4" fontId="16" fillId="32" borderId="13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left" wrapText="1"/>
    </xf>
    <xf numFmtId="4" fontId="7" fillId="33" borderId="15" xfId="0" applyNumberFormat="1" applyFont="1" applyFill="1" applyBorder="1" applyAlignment="1">
      <alignment/>
    </xf>
    <xf numFmtId="0" fontId="10" fillId="0" borderId="13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 indent="4"/>
    </xf>
    <xf numFmtId="4" fontId="7" fillId="0" borderId="17" xfId="0" applyNumberFormat="1" applyFont="1" applyBorder="1" applyAlignment="1">
      <alignment/>
    </xf>
    <xf numFmtId="0" fontId="16" fillId="0" borderId="13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 indent="6"/>
    </xf>
    <xf numFmtId="4" fontId="16" fillId="0" borderId="17" xfId="0" applyNumberFormat="1" applyFont="1" applyBorder="1" applyAlignment="1">
      <alignment/>
    </xf>
    <xf numFmtId="9" fontId="10" fillId="0" borderId="14" xfId="52" applyFont="1" applyBorder="1" applyAlignment="1">
      <alignment horizontal="left" wrapText="1" indent="4"/>
    </xf>
    <xf numFmtId="0" fontId="7" fillId="38" borderId="19" xfId="0" applyFont="1" applyFill="1" applyBorder="1" applyAlignment="1">
      <alignment horizontal="center"/>
    </xf>
    <xf numFmtId="0" fontId="33" fillId="39" borderId="14" xfId="0" applyFont="1" applyFill="1" applyBorder="1" applyAlignment="1">
      <alignment horizontal="center"/>
    </xf>
    <xf numFmtId="0" fontId="18" fillId="39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wrapText="1" indent="8"/>
    </xf>
    <xf numFmtId="0" fontId="16" fillId="0" borderId="14" xfId="0" applyFont="1" applyBorder="1" applyAlignment="1">
      <alignment horizontal="left" wrapText="1" indent="8" shrinkToFit="1"/>
    </xf>
    <xf numFmtId="0" fontId="17" fillId="40" borderId="14" xfId="0" applyFont="1" applyFill="1" applyBorder="1" applyAlignment="1">
      <alignment horizontal="left" wrapText="1"/>
    </xf>
    <xf numFmtId="4" fontId="12" fillId="40" borderId="14" xfId="0" applyNumberFormat="1" applyFont="1" applyFill="1" applyBorder="1" applyAlignment="1">
      <alignment wrapText="1"/>
    </xf>
    <xf numFmtId="4" fontId="26" fillId="40" borderId="14" xfId="0" applyNumberFormat="1" applyFont="1" applyFill="1" applyBorder="1" applyAlignment="1">
      <alignment/>
    </xf>
    <xf numFmtId="0" fontId="18" fillId="40" borderId="13" xfId="0" applyFont="1" applyFill="1" applyBorder="1" applyAlignment="1">
      <alignment horizontal="center" wrapText="1"/>
    </xf>
    <xf numFmtId="4" fontId="12" fillId="40" borderId="13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left" wrapText="1"/>
    </xf>
    <xf numFmtId="0" fontId="18" fillId="39" borderId="13" xfId="0" applyFont="1" applyFill="1" applyBorder="1" applyAlignment="1">
      <alignment horizontal="center" wrapText="1"/>
    </xf>
    <xf numFmtId="4" fontId="12" fillId="39" borderId="13" xfId="0" applyNumberFormat="1" applyFont="1" applyFill="1" applyBorder="1" applyAlignment="1">
      <alignment/>
    </xf>
    <xf numFmtId="0" fontId="33" fillId="40" borderId="14" xfId="0" applyFont="1" applyFill="1" applyBorder="1" applyAlignment="1">
      <alignment horizontal="center" wrapText="1"/>
    </xf>
    <xf numFmtId="0" fontId="16" fillId="0" borderId="14" xfId="0" applyFont="1" applyBorder="1" applyAlignment="1">
      <alignment/>
    </xf>
    <xf numFmtId="0" fontId="8" fillId="38" borderId="19" xfId="0" applyFont="1" applyFill="1" applyBorder="1" applyAlignment="1">
      <alignment horizontal="left" wrapText="1"/>
    </xf>
    <xf numFmtId="0" fontId="33" fillId="39" borderId="14" xfId="0" applyFont="1" applyFill="1" applyBorder="1" applyAlignment="1">
      <alignment horizontal="left" wrapText="1"/>
    </xf>
    <xf numFmtId="0" fontId="17" fillId="38" borderId="19" xfId="0" applyFont="1" applyFill="1" applyBorder="1" applyAlignment="1">
      <alignment horizontal="left" wrapText="1"/>
    </xf>
    <xf numFmtId="4" fontId="19" fillId="0" borderId="14" xfId="0" applyNumberFormat="1" applyFont="1" applyBorder="1" applyAlignment="1">
      <alignment/>
    </xf>
    <xf numFmtId="4" fontId="12" fillId="40" borderId="14" xfId="0" applyNumberFormat="1" applyFont="1" applyFill="1" applyBorder="1" applyAlignment="1">
      <alignment/>
    </xf>
    <xf numFmtId="0" fontId="5" fillId="38" borderId="19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vertical="center" wrapText="1" indent="8"/>
    </xf>
    <xf numFmtId="4" fontId="16" fillId="32" borderId="14" xfId="0" applyNumberFormat="1" applyFont="1" applyFill="1" applyBorder="1" applyAlignment="1">
      <alignment vertical="center"/>
    </xf>
    <xf numFmtId="0" fontId="10" fillId="33" borderId="14" xfId="0" applyFont="1" applyFill="1" applyBorder="1" applyAlignment="1">
      <alignment wrapText="1"/>
    </xf>
    <xf numFmtId="0" fontId="8" fillId="18" borderId="20" xfId="0" applyFont="1" applyFill="1" applyBorder="1" applyAlignment="1">
      <alignment horizontal="center"/>
    </xf>
    <xf numFmtId="0" fontId="8" fillId="18" borderId="18" xfId="0" applyFont="1" applyFill="1" applyBorder="1" applyAlignment="1">
      <alignment horizontal="left"/>
    </xf>
    <xf numFmtId="0" fontId="8" fillId="38" borderId="17" xfId="0" applyFont="1" applyFill="1" applyBorder="1" applyAlignment="1">
      <alignment horizontal="left"/>
    </xf>
    <xf numFmtId="0" fontId="8" fillId="18" borderId="19" xfId="0" applyFont="1" applyFill="1" applyBorder="1" applyAlignment="1">
      <alignment horizontal="left"/>
    </xf>
    <xf numFmtId="0" fontId="8" fillId="38" borderId="15" xfId="0" applyFont="1" applyFill="1" applyBorder="1" applyAlignment="1">
      <alignment horizontal="left"/>
    </xf>
    <xf numFmtId="0" fontId="7" fillId="18" borderId="19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 indent="6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 indent="6"/>
    </xf>
    <xf numFmtId="0" fontId="33" fillId="40" borderId="14" xfId="0" applyFont="1" applyFill="1" applyBorder="1" applyAlignment="1">
      <alignment/>
    </xf>
    <xf numFmtId="0" fontId="18" fillId="40" borderId="14" xfId="0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/>
    </xf>
    <xf numFmtId="0" fontId="33" fillId="4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8" fillId="38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wrapText="1" indent="4"/>
    </xf>
    <xf numFmtId="49" fontId="1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49" fontId="13" fillId="38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16" fillId="32" borderId="14" xfId="0" applyFont="1" applyFill="1" applyBorder="1" applyAlignment="1">
      <alignment horizontal="left" wrapText="1"/>
    </xf>
    <xf numFmtId="0" fontId="16" fillId="32" borderId="14" xfId="0" applyFont="1" applyFill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6" fillId="41" borderId="14" xfId="0" applyFont="1" applyFill="1" applyBorder="1" applyAlignment="1">
      <alignment horizontal="left" wrapText="1" indent="8"/>
    </xf>
    <xf numFmtId="1" fontId="16" fillId="0" borderId="14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49" fontId="16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3" fillId="38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1" fillId="32" borderId="11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4" fontId="16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16" fillId="0" borderId="11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4" fontId="7" fillId="32" borderId="0" xfId="0" applyNumberFormat="1" applyFont="1" applyFill="1" applyAlignment="1">
      <alignment/>
    </xf>
    <xf numFmtId="4" fontId="35" fillId="35" borderId="14" xfId="0" applyNumberFormat="1" applyFont="1" applyFill="1" applyBorder="1" applyAlignment="1">
      <alignment/>
    </xf>
    <xf numFmtId="0" fontId="16" fillId="0" borderId="19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32" borderId="13" xfId="0" applyFont="1" applyFill="1" applyBorder="1" applyAlignment="1">
      <alignment horizontal="left" wrapText="1" indent="6"/>
    </xf>
    <xf numFmtId="0" fontId="16" fillId="32" borderId="0" xfId="0" applyFont="1" applyFill="1" applyAlignment="1">
      <alignment horizontal="left" wrapText="1" indent="6"/>
    </xf>
    <xf numFmtId="4" fontId="16" fillId="0" borderId="11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0" fontId="10" fillId="0" borderId="19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 indent="4"/>
    </xf>
    <xf numFmtId="4" fontId="14" fillId="0" borderId="14" xfId="0" applyNumberFormat="1" applyFont="1" applyBorder="1" applyAlignment="1">
      <alignment/>
    </xf>
    <xf numFmtId="4" fontId="15" fillId="32" borderId="13" xfId="0" applyNumberFormat="1" applyFont="1" applyFill="1" applyBorder="1" applyAlignment="1">
      <alignment/>
    </xf>
    <xf numFmtId="4" fontId="7" fillId="32" borderId="17" xfId="0" applyNumberFormat="1" applyFont="1" applyFill="1" applyBorder="1" applyAlignment="1">
      <alignment/>
    </xf>
    <xf numFmtId="0" fontId="13" fillId="32" borderId="20" xfId="0" applyFont="1" applyFill="1" applyBorder="1" applyAlignment="1">
      <alignment/>
    </xf>
    <xf numFmtId="4" fontId="12" fillId="32" borderId="13" xfId="0" applyNumberFormat="1" applyFont="1" applyFill="1" applyBorder="1" applyAlignment="1">
      <alignment/>
    </xf>
    <xf numFmtId="0" fontId="15" fillId="0" borderId="0" xfId="0" applyFont="1" applyAlignment="1">
      <alignment/>
    </xf>
    <xf numFmtId="4" fontId="12" fillId="33" borderId="14" xfId="0" applyNumberFormat="1" applyFont="1" applyFill="1" applyBorder="1" applyAlignment="1">
      <alignment/>
    </xf>
    <xf numFmtId="4" fontId="15" fillId="32" borderId="14" xfId="0" applyNumberFormat="1" applyFont="1" applyFill="1" applyBorder="1" applyAlignment="1">
      <alignment/>
    </xf>
    <xf numFmtId="4" fontId="14" fillId="32" borderId="14" xfId="0" applyNumberFormat="1" applyFont="1" applyFill="1" applyBorder="1" applyAlignment="1">
      <alignment/>
    </xf>
    <xf numFmtId="4" fontId="28" fillId="33" borderId="14" xfId="0" applyNumberFormat="1" applyFont="1" applyFill="1" applyBorder="1" applyAlignment="1">
      <alignment/>
    </xf>
    <xf numFmtId="4" fontId="11" fillId="35" borderId="14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25" xfId="0" applyFont="1" applyBorder="1" applyAlignment="1">
      <alignment horizontal="center"/>
    </xf>
    <xf numFmtId="0" fontId="38" fillId="0" borderId="0" xfId="0" applyFont="1" applyAlignment="1">
      <alignment horizontal="right"/>
    </xf>
    <xf numFmtId="4" fontId="1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1" fillId="35" borderId="14" xfId="0" applyFont="1" applyFill="1" applyBorder="1" applyAlignment="1">
      <alignment/>
    </xf>
    <xf numFmtId="4" fontId="19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4" fontId="11" fillId="35" borderId="14" xfId="0" applyNumberFormat="1" applyFont="1" applyFill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1" fillId="35" borderId="0" xfId="0" applyFont="1" applyFill="1" applyAlignment="1">
      <alignment/>
    </xf>
    <xf numFmtId="4" fontId="11" fillId="35" borderId="0" xfId="0" applyNumberFormat="1" applyFont="1" applyFill="1" applyAlignment="1">
      <alignment/>
    </xf>
    <xf numFmtId="4" fontId="11" fillId="35" borderId="0" xfId="0" applyNumberFormat="1" applyFont="1" applyFill="1" applyAlignment="1">
      <alignment/>
    </xf>
    <xf numFmtId="0" fontId="10" fillId="33" borderId="23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left" wrapText="1" indent="8"/>
    </xf>
    <xf numFmtId="4" fontId="5" fillId="0" borderId="19" xfId="0" applyNumberFormat="1" applyFont="1" applyBorder="1" applyAlignment="1">
      <alignment/>
    </xf>
    <xf numFmtId="4" fontId="12" fillId="32" borderId="15" xfId="0" applyNumberFormat="1" applyFont="1" applyFill="1" applyBorder="1" applyAlignment="1">
      <alignment/>
    </xf>
    <xf numFmtId="4" fontId="16" fillId="0" borderId="15" xfId="0" applyNumberFormat="1" applyFont="1" applyBorder="1" applyAlignment="1">
      <alignment/>
    </xf>
    <xf numFmtId="0" fontId="18" fillId="40" borderId="11" xfId="0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0" fontId="18" fillId="32" borderId="13" xfId="0" applyFont="1" applyFill="1" applyBorder="1" applyAlignment="1">
      <alignment horizontal="center" wrapText="1"/>
    </xf>
    <xf numFmtId="4" fontId="5" fillId="0" borderId="13" xfId="0" applyNumberFormat="1" applyFont="1" applyBorder="1" applyAlignment="1">
      <alignment/>
    </xf>
    <xf numFmtId="4" fontId="7" fillId="33" borderId="29" xfId="0" applyNumberFormat="1" applyFont="1" applyFill="1" applyBorder="1" applyAlignment="1">
      <alignment/>
    </xf>
    <xf numFmtId="4" fontId="12" fillId="32" borderId="29" xfId="0" applyNumberFormat="1" applyFont="1" applyFill="1" applyBorder="1" applyAlignment="1">
      <alignment/>
    </xf>
    <xf numFmtId="4" fontId="16" fillId="0" borderId="2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12" fillId="40" borderId="11" xfId="0" applyNumberFormat="1" applyFont="1" applyFill="1" applyBorder="1" applyAlignment="1">
      <alignment/>
    </xf>
    <xf numFmtId="4" fontId="7" fillId="35" borderId="13" xfId="0" applyNumberFormat="1" applyFont="1" applyFill="1" applyBorder="1" applyAlignment="1">
      <alignment/>
    </xf>
    <xf numFmtId="0" fontId="10" fillId="35" borderId="14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left" wrapText="1"/>
    </xf>
    <xf numFmtId="0" fontId="10" fillId="35" borderId="14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wrapText="1"/>
    </xf>
    <xf numFmtId="4" fontId="7" fillId="18" borderId="14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left" wrapText="1"/>
    </xf>
    <xf numFmtId="0" fontId="11" fillId="35" borderId="14" xfId="0" applyFont="1" applyFill="1" applyBorder="1" applyAlignment="1">
      <alignment horizontal="center"/>
    </xf>
    <xf numFmtId="0" fontId="7" fillId="32" borderId="0" xfId="0" applyFont="1" applyFill="1" applyAlignment="1">
      <alignment horizontal="center" wrapText="1"/>
    </xf>
    <xf numFmtId="1" fontId="16" fillId="0" borderId="13" xfId="0" applyNumberFormat="1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" fontId="19" fillId="0" borderId="30" xfId="0" applyNumberFormat="1" applyFont="1" applyBorder="1" applyAlignment="1">
      <alignment/>
    </xf>
    <xf numFmtId="4" fontId="19" fillId="0" borderId="31" xfId="0" applyNumberFormat="1" applyFont="1" applyBorder="1" applyAlignment="1">
      <alignment/>
    </xf>
    <xf numFmtId="4" fontId="19" fillId="0" borderId="28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32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33" xfId="0" applyFont="1" applyBorder="1" applyAlignment="1">
      <alignment wrapText="1"/>
    </xf>
    <xf numFmtId="0" fontId="19" fillId="0" borderId="33" xfId="0" applyFont="1" applyBorder="1" applyAlignment="1">
      <alignment/>
    </xf>
    <xf numFmtId="49" fontId="19" fillId="0" borderId="34" xfId="0" applyNumberFormat="1" applyFont="1" applyBorder="1" applyAlignment="1">
      <alignment horizontal="center" vertical="top"/>
    </xf>
    <xf numFmtId="49" fontId="19" fillId="0" borderId="34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9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49" fontId="19" fillId="0" borderId="35" xfId="0" applyNumberFormat="1" applyFont="1" applyBorder="1" applyAlignment="1">
      <alignment horizontal="center" vertical="top"/>
    </xf>
    <xf numFmtId="49" fontId="19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1" fillId="35" borderId="29" xfId="0" applyFont="1" applyFill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/>
    </xf>
    <xf numFmtId="49" fontId="11" fillId="0" borderId="36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left" vertical="top"/>
    </xf>
    <xf numFmtId="0" fontId="0" fillId="0" borderId="0" xfId="0" applyFont="1" applyAlignment="1">
      <alignment horizontal="left"/>
    </xf>
    <xf numFmtId="49" fontId="19" fillId="0" borderId="14" xfId="0" applyNumberFormat="1" applyFont="1" applyBorder="1" applyAlignment="1">
      <alignment horizontal="left"/>
    </xf>
    <xf numFmtId="49" fontId="19" fillId="0" borderId="21" xfId="0" applyNumberFormat="1" applyFont="1" applyBorder="1" applyAlignment="1">
      <alignment horizontal="left"/>
    </xf>
    <xf numFmtId="49" fontId="3" fillId="42" borderId="14" xfId="51" applyNumberFormat="1" applyFont="1" applyFill="1" applyBorder="1">
      <alignment/>
      <protection/>
    </xf>
    <xf numFmtId="0" fontId="0" fillId="42" borderId="0" xfId="51" applyFill="1">
      <alignment/>
      <protection/>
    </xf>
    <xf numFmtId="49" fontId="3" fillId="42" borderId="0" xfId="51" applyNumberFormat="1" applyFont="1" applyFill="1">
      <alignment/>
      <protection/>
    </xf>
    <xf numFmtId="49" fontId="3" fillId="42" borderId="14" xfId="51" applyNumberFormat="1" applyFont="1" applyFill="1" applyBorder="1" applyAlignment="1">
      <alignment horizontal="right"/>
      <protection/>
    </xf>
    <xf numFmtId="14" fontId="3" fillId="42" borderId="14" xfId="51" applyNumberFormat="1" applyFont="1" applyFill="1" applyBorder="1">
      <alignment/>
      <protection/>
    </xf>
    <xf numFmtId="14" fontId="3" fillId="42" borderId="14" xfId="51" applyNumberFormat="1" applyFont="1" applyFill="1" applyBorder="1" applyAlignment="1">
      <alignment horizontal="right"/>
      <protection/>
    </xf>
    <xf numFmtId="49" fontId="3" fillId="42" borderId="14" xfId="51" applyNumberFormat="1" applyFont="1" applyFill="1" applyBorder="1" quotePrefix="1">
      <alignment/>
      <protection/>
    </xf>
    <xf numFmtId="49" fontId="0" fillId="42" borderId="0" xfId="51" applyNumberFormat="1" applyFill="1">
      <alignment/>
      <protection/>
    </xf>
    <xf numFmtId="0" fontId="14" fillId="42" borderId="0" xfId="51" applyFont="1" applyFill="1">
      <alignment/>
      <protection/>
    </xf>
    <xf numFmtId="0" fontId="4" fillId="42" borderId="0" xfId="51" applyFont="1" applyFill="1">
      <alignment/>
      <protection/>
    </xf>
    <xf numFmtId="0" fontId="34" fillId="42" borderId="0" xfId="51" applyFont="1" applyFill="1">
      <alignment/>
      <protection/>
    </xf>
    <xf numFmtId="49" fontId="16" fillId="0" borderId="14" xfId="0" applyNumberFormat="1" applyFont="1" applyBorder="1" applyAlignment="1" applyProtection="1">
      <alignment horizontal="left" wrapText="1"/>
      <protection locked="0"/>
    </xf>
    <xf numFmtId="4" fontId="11" fillId="0" borderId="0" xfId="0" applyNumberFormat="1" applyFont="1" applyAlignment="1">
      <alignment/>
    </xf>
    <xf numFmtId="49" fontId="7" fillId="18" borderId="14" xfId="0" applyNumberFormat="1" applyFont="1" applyFill="1" applyBorder="1" applyAlignment="1">
      <alignment/>
    </xf>
    <xf numFmtId="0" fontId="16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16" fillId="32" borderId="15" xfId="0" applyFont="1" applyFill="1" applyBorder="1" applyAlignment="1">
      <alignment horizontal="left" wrapText="1" indent="8"/>
    </xf>
    <xf numFmtId="0" fontId="40" fillId="40" borderId="14" xfId="0" applyFont="1" applyFill="1" applyBorder="1" applyAlignment="1">
      <alignment horizontal="left" wrapText="1"/>
    </xf>
    <xf numFmtId="0" fontId="40" fillId="40" borderId="14" xfId="0" applyFont="1" applyFill="1" applyBorder="1" applyAlignment="1">
      <alignment/>
    </xf>
    <xf numFmtId="4" fontId="19" fillId="0" borderId="37" xfId="0" applyNumberFormat="1" applyFont="1" applyBorder="1" applyAlignment="1">
      <alignment/>
    </xf>
    <xf numFmtId="0" fontId="16" fillId="0" borderId="14" xfId="0" applyFont="1" applyBorder="1" applyAlignment="1">
      <alignment horizontal="left" vertical="center" wrapText="1" indent="6"/>
    </xf>
    <xf numFmtId="4" fontId="15" fillId="40" borderId="14" xfId="0" applyNumberFormat="1" applyFont="1" applyFill="1" applyBorder="1" applyAlignment="1">
      <alignment/>
    </xf>
    <xf numFmtId="4" fontId="13" fillId="40" borderId="14" xfId="0" applyNumberFormat="1" applyFont="1" applyFill="1" applyBorder="1" applyAlignment="1">
      <alignment/>
    </xf>
    <xf numFmtId="4" fontId="15" fillId="40" borderId="14" xfId="0" applyNumberFormat="1" applyFont="1" applyFill="1" applyBorder="1" applyAlignment="1">
      <alignment horizontal="center"/>
    </xf>
    <xf numFmtId="4" fontId="13" fillId="33" borderId="14" xfId="0" applyNumberFormat="1" applyFont="1" applyFill="1" applyBorder="1" applyAlignment="1">
      <alignment/>
    </xf>
    <xf numFmtId="4" fontId="13" fillId="35" borderId="14" xfId="0" applyNumberFormat="1" applyFont="1" applyFill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38" xfId="0" applyNumberFormat="1" applyFont="1" applyBorder="1" applyAlignment="1">
      <alignment/>
    </xf>
    <xf numFmtId="4" fontId="19" fillId="0" borderId="33" xfId="0" applyNumberFormat="1" applyFont="1" applyBorder="1" applyAlignment="1">
      <alignment/>
    </xf>
    <xf numFmtId="4" fontId="19" fillId="0" borderId="39" xfId="0" applyNumberFormat="1" applyFont="1" applyBorder="1" applyAlignment="1">
      <alignment/>
    </xf>
    <xf numFmtId="4" fontId="19" fillId="0" borderId="40" xfId="0" applyNumberFormat="1" applyFont="1" applyBorder="1" applyAlignment="1">
      <alignment/>
    </xf>
    <xf numFmtId="4" fontId="11" fillId="0" borderId="41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26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0" fontId="19" fillId="0" borderId="26" xfId="0" applyFont="1" applyBorder="1" applyAlignment="1">
      <alignment/>
    </xf>
    <xf numFmtId="4" fontId="19" fillId="0" borderId="26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9" xfId="0" applyFont="1" applyBorder="1" applyAlignment="1">
      <alignment/>
    </xf>
    <xf numFmtId="4" fontId="11" fillId="0" borderId="20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4" fontId="19" fillId="0" borderId="42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9" fillId="0" borderId="44" xfId="0" applyNumberFormat="1" applyFont="1" applyBorder="1" applyAlignment="1">
      <alignment/>
    </xf>
    <xf numFmtId="4" fontId="11" fillId="35" borderId="14" xfId="0" applyNumberFormat="1" applyFont="1" applyFill="1" applyBorder="1" applyAlignment="1">
      <alignment/>
    </xf>
    <xf numFmtId="4" fontId="26" fillId="32" borderId="0" xfId="0" applyNumberFormat="1" applyFont="1" applyFill="1" applyAlignment="1">
      <alignment/>
    </xf>
    <xf numFmtId="0" fontId="11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11" fillId="35" borderId="19" xfId="0" applyFont="1" applyFill="1" applyBorder="1" applyAlignment="1">
      <alignment/>
    </xf>
    <xf numFmtId="0" fontId="11" fillId="35" borderId="15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/>
    </xf>
    <xf numFmtId="0" fontId="36" fillId="35" borderId="14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11" fillId="35" borderId="20" xfId="0" applyFont="1" applyFill="1" applyBorder="1" applyAlignment="1">
      <alignment horizontal="center" vertical="center"/>
    </xf>
    <xf numFmtId="0" fontId="33" fillId="40" borderId="14" xfId="0" applyFont="1" applyFill="1" applyBorder="1" applyAlignment="1">
      <alignment horizontal="left" wrapText="1"/>
    </xf>
    <xf numFmtId="0" fontId="5" fillId="35" borderId="0" xfId="0" applyFont="1" applyFill="1" applyAlignment="1">
      <alignment/>
    </xf>
    <xf numFmtId="3" fontId="5" fillId="0" borderId="0" xfId="0" applyNumberFormat="1" applyFont="1" applyAlignment="1">
      <alignment/>
    </xf>
    <xf numFmtId="49" fontId="16" fillId="0" borderId="0" xfId="0" applyNumberFormat="1" applyFont="1" applyAlignment="1">
      <alignment horizontal="left"/>
    </xf>
    <xf numFmtId="0" fontId="14" fillId="0" borderId="14" xfId="0" applyFont="1" applyBorder="1" applyAlignment="1">
      <alignment horizontal="left"/>
    </xf>
    <xf numFmtId="0" fontId="82" fillId="43" borderId="14" xfId="0" applyFont="1" applyFill="1" applyBorder="1" applyAlignment="1">
      <alignment horizontal="center" wrapText="1"/>
    </xf>
    <xf numFmtId="0" fontId="42" fillId="0" borderId="0" xfId="0" applyFont="1" applyAlignment="1">
      <alignment horizontal="right"/>
    </xf>
    <xf numFmtId="0" fontId="43" fillId="42" borderId="0" xfId="51" applyFont="1" applyFill="1">
      <alignment/>
      <protection/>
    </xf>
    <xf numFmtId="0" fontId="11" fillId="43" borderId="11" xfId="0" applyFont="1" applyFill="1" applyBorder="1" applyAlignment="1">
      <alignment horizontal="center" wrapText="1"/>
    </xf>
    <xf numFmtId="4" fontId="82" fillId="43" borderId="14" xfId="0" applyNumberFormat="1" applyFont="1" applyFill="1" applyBorder="1" applyAlignment="1">
      <alignment/>
    </xf>
    <xf numFmtId="4" fontId="83" fillId="43" borderId="14" xfId="0" applyNumberFormat="1" applyFont="1" applyFill="1" applyBorder="1" applyAlignment="1">
      <alignment/>
    </xf>
    <xf numFmtId="4" fontId="83" fillId="0" borderId="14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 indent="6"/>
    </xf>
    <xf numFmtId="0" fontId="33" fillId="44" borderId="14" xfId="0" applyFont="1" applyFill="1" applyBorder="1" applyAlignment="1">
      <alignment horizontal="center" wrapText="1"/>
    </xf>
    <xf numFmtId="4" fontId="15" fillId="44" borderId="14" xfId="0" applyNumberFormat="1" applyFont="1" applyFill="1" applyBorder="1" applyAlignment="1">
      <alignment/>
    </xf>
    <xf numFmtId="0" fontId="13" fillId="44" borderId="0" xfId="0" applyFont="1" applyFill="1" applyBorder="1" applyAlignment="1">
      <alignment/>
    </xf>
    <xf numFmtId="4" fontId="12" fillId="44" borderId="14" xfId="0" applyNumberFormat="1" applyFont="1" applyFill="1" applyBorder="1" applyAlignment="1">
      <alignment/>
    </xf>
    <xf numFmtId="4" fontId="18" fillId="44" borderId="14" xfId="0" applyNumberFormat="1" applyFont="1" applyFill="1" applyBorder="1" applyAlignment="1">
      <alignment horizontal="center"/>
    </xf>
    <xf numFmtId="4" fontId="82" fillId="44" borderId="13" xfId="0" applyNumberFormat="1" applyFont="1" applyFill="1" applyBorder="1" applyAlignment="1">
      <alignment/>
    </xf>
    <xf numFmtId="0" fontId="33" fillId="45" borderId="14" xfId="0" applyFont="1" applyFill="1" applyBorder="1" applyAlignment="1">
      <alignment horizontal="center" wrapText="1"/>
    </xf>
    <xf numFmtId="4" fontId="18" fillId="45" borderId="14" xfId="0" applyNumberFormat="1" applyFont="1" applyFill="1" applyBorder="1" applyAlignment="1">
      <alignment horizontal="center"/>
    </xf>
    <xf numFmtId="4" fontId="82" fillId="45" borderId="13" xfId="0" applyNumberFormat="1" applyFont="1" applyFill="1" applyBorder="1" applyAlignment="1">
      <alignment/>
    </xf>
    <xf numFmtId="4" fontId="12" fillId="45" borderId="14" xfId="0" applyNumberFormat="1" applyFont="1" applyFill="1" applyBorder="1" applyAlignment="1">
      <alignment/>
    </xf>
    <xf numFmtId="4" fontId="84" fillId="45" borderId="13" xfId="0" applyNumberFormat="1" applyFont="1" applyFill="1" applyBorder="1" applyAlignment="1">
      <alignment/>
    </xf>
    <xf numFmtId="4" fontId="82" fillId="0" borderId="14" xfId="0" applyNumberFormat="1" applyFont="1" applyBorder="1" applyAlignment="1">
      <alignment/>
    </xf>
    <xf numFmtId="4" fontId="83" fillId="0" borderId="0" xfId="0" applyNumberFormat="1" applyFont="1" applyAlignment="1">
      <alignment/>
    </xf>
    <xf numFmtId="49" fontId="16" fillId="0" borderId="0" xfId="0" applyNumberFormat="1" applyFont="1" applyBorder="1" applyAlignment="1">
      <alignment horizontal="left" wrapText="1"/>
    </xf>
    <xf numFmtId="4" fontId="15" fillId="39" borderId="14" xfId="0" applyNumberFormat="1" applyFont="1" applyFill="1" applyBorder="1" applyAlignment="1">
      <alignment/>
    </xf>
    <xf numFmtId="4" fontId="15" fillId="32" borderId="11" xfId="0" applyNumberFormat="1" applyFont="1" applyFill="1" applyBorder="1" applyAlignment="1">
      <alignment/>
    </xf>
    <xf numFmtId="4" fontId="13" fillId="32" borderId="11" xfId="0" applyNumberFormat="1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4" fontId="15" fillId="45" borderId="14" xfId="0" applyNumberFormat="1" applyFont="1" applyFill="1" applyBorder="1" applyAlignment="1">
      <alignment/>
    </xf>
    <xf numFmtId="0" fontId="18" fillId="45" borderId="14" xfId="0" applyFont="1" applyFill="1" applyBorder="1" applyAlignment="1">
      <alignment horizontal="center" wrapText="1"/>
    </xf>
    <xf numFmtId="0" fontId="13" fillId="45" borderId="0" xfId="0" applyFont="1" applyFill="1" applyAlignment="1">
      <alignment/>
    </xf>
    <xf numFmtId="4" fontId="82" fillId="0" borderId="14" xfId="0" applyNumberFormat="1" applyFont="1" applyBorder="1" applyAlignment="1">
      <alignment/>
    </xf>
    <xf numFmtId="0" fontId="85" fillId="0" borderId="0" xfId="0" applyFont="1" applyAlignment="1">
      <alignment/>
    </xf>
    <xf numFmtId="4" fontId="86" fillId="43" borderId="14" xfId="0" applyNumberFormat="1" applyFont="1" applyFill="1" applyBorder="1" applyAlignment="1">
      <alignment/>
    </xf>
    <xf numFmtId="4" fontId="15" fillId="43" borderId="14" xfId="0" applyNumberFormat="1" applyFont="1" applyFill="1" applyBorder="1" applyAlignment="1">
      <alignment/>
    </xf>
    <xf numFmtId="4" fontId="13" fillId="43" borderId="14" xfId="0" applyNumberFormat="1" applyFont="1" applyFill="1" applyBorder="1" applyAlignment="1">
      <alignment/>
    </xf>
    <xf numFmtId="0" fontId="8" fillId="38" borderId="15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8" fillId="38" borderId="15" xfId="0" applyFont="1" applyFill="1" applyBorder="1" applyAlignment="1">
      <alignment horizontal="left"/>
    </xf>
    <xf numFmtId="4" fontId="82" fillId="45" borderId="14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3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33" fillId="40" borderId="14" xfId="0" applyFont="1" applyFill="1" applyBorder="1" applyAlignment="1">
      <alignment horizontal="left" wrapText="1"/>
    </xf>
    <xf numFmtId="0" fontId="18" fillId="40" borderId="14" xfId="0" applyFont="1" applyFill="1" applyBorder="1" applyAlignment="1">
      <alignment horizontal="center" wrapText="1"/>
    </xf>
    <xf numFmtId="0" fontId="33" fillId="39" borderId="14" xfId="0" applyFont="1" applyFill="1" applyBorder="1" applyAlignment="1">
      <alignment horizontal="left" wrapText="1"/>
    </xf>
    <xf numFmtId="0" fontId="33" fillId="40" borderId="14" xfId="0" applyFont="1" applyFill="1" applyBorder="1" applyAlignment="1">
      <alignment horizontal="left" vertical="center" wrapText="1"/>
    </xf>
    <xf numFmtId="0" fontId="33" fillId="40" borderId="14" xfId="0" applyFont="1" applyFill="1" applyBorder="1" applyAlignment="1">
      <alignment horizontal="center" wrapText="1"/>
    </xf>
    <xf numFmtId="4" fontId="83" fillId="32" borderId="13" xfId="0" applyNumberFormat="1" applyFont="1" applyFill="1" applyBorder="1" applyAlignment="1">
      <alignment/>
    </xf>
    <xf numFmtId="4" fontId="87" fillId="45" borderId="13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3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3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32" borderId="0" xfId="0" applyFont="1" applyFill="1" applyAlignment="1">
      <alignment horizontal="left" wrapText="1"/>
    </xf>
    <xf numFmtId="0" fontId="25" fillId="32" borderId="19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8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wrapText="1" shrinkToFit="1"/>
    </xf>
    <xf numFmtId="0" fontId="27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8" fillId="32" borderId="21" xfId="0" applyFont="1" applyFill="1" applyBorder="1" applyAlignment="1">
      <alignment horizontal="left"/>
    </xf>
    <xf numFmtId="0" fontId="8" fillId="32" borderId="24" xfId="0" applyFont="1" applyFill="1" applyBorder="1" applyAlignment="1">
      <alignment horizontal="left"/>
    </xf>
    <xf numFmtId="0" fontId="8" fillId="32" borderId="19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left"/>
    </xf>
    <xf numFmtId="0" fontId="19" fillId="0" borderId="12" xfId="0" applyFont="1" applyBorder="1" applyAlignment="1">
      <alignment wrapText="1" shrinkToFit="1"/>
    </xf>
    <xf numFmtId="0" fontId="8" fillId="34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6" fillId="34" borderId="0" xfId="0" applyFont="1" applyFill="1" applyAlignment="1">
      <alignment wrapText="1"/>
    </xf>
    <xf numFmtId="0" fontId="27" fillId="0" borderId="0" xfId="0" applyFont="1" applyAlignment="1">
      <alignment wrapText="1"/>
    </xf>
    <xf numFmtId="4" fontId="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18" borderId="19" xfId="0" applyFont="1" applyFill="1" applyBorder="1" applyAlignment="1">
      <alignment horizontal="left"/>
    </xf>
    <xf numFmtId="0" fontId="8" fillId="18" borderId="15" xfId="0" applyFont="1" applyFill="1" applyBorder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Percent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123825</xdr:colOff>
      <xdr:row>18</xdr:row>
      <xdr:rowOff>114300</xdr:rowOff>
    </xdr:to>
    <xdr:pic>
      <xdr:nvPicPr>
        <xdr:cNvPr id="1" name="Picture 7" descr="XcVi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621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19</xdr:row>
      <xdr:rowOff>114300</xdr:rowOff>
    </xdr:from>
    <xdr:to>
      <xdr:col>8</xdr:col>
      <xdr:colOff>47625</xdr:colOff>
      <xdr:row>22</xdr:row>
      <xdr:rowOff>104775</xdr:rowOff>
    </xdr:to>
    <xdr:pic>
      <xdr:nvPicPr>
        <xdr:cNvPr id="2" name="ComN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322897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7:T22"/>
  <sheetViews>
    <sheetView showRowColHeaders="0" zoomScalePageLayoutView="0" workbookViewId="0" topLeftCell="A1">
      <selection activeCell="B22" sqref="B22"/>
    </sheetView>
  </sheetViews>
  <sheetFormatPr defaultColWidth="9.140625" defaultRowHeight="12.75"/>
  <cols>
    <col min="1" max="1" width="15.00390625" style="515" customWidth="1"/>
    <col min="2" max="2" width="15.8515625" style="515" customWidth="1"/>
    <col min="3" max="6" width="9.140625" style="515" customWidth="1"/>
    <col min="7" max="7" width="18.00390625" style="521" customWidth="1"/>
    <col min="8" max="8" width="13.140625" style="521" customWidth="1"/>
    <col min="9" max="16384" width="9.140625" style="515" customWidth="1"/>
  </cols>
  <sheetData>
    <row r="1" ht="12.75"/>
    <row r="2" ht="12.75"/>
    <row r="3" ht="12.75"/>
    <row r="4" ht="12.75"/>
    <row r="5" ht="12.75"/>
    <row r="6" ht="12.75"/>
    <row r="7" spans="7:8" ht="12.75">
      <c r="G7" s="514" t="s">
        <v>232</v>
      </c>
      <c r="H7" s="514" t="s">
        <v>927</v>
      </c>
    </row>
    <row r="8" spans="7:8" ht="12.75">
      <c r="G8" s="514" t="s">
        <v>233</v>
      </c>
      <c r="H8" s="518" t="s">
        <v>249</v>
      </c>
    </row>
    <row r="9" spans="7:8" ht="15.75" customHeight="1">
      <c r="G9" s="514" t="s">
        <v>234</v>
      </c>
      <c r="H9" s="518" t="s">
        <v>235</v>
      </c>
    </row>
    <row r="10" spans="7:8" ht="12.75">
      <c r="G10" s="516" t="s">
        <v>236</v>
      </c>
      <c r="H10" s="520" t="s">
        <v>928</v>
      </c>
    </row>
    <row r="11" spans="7:8" ht="12.75">
      <c r="G11" s="514" t="s">
        <v>237</v>
      </c>
      <c r="H11" s="514" t="s">
        <v>275</v>
      </c>
    </row>
    <row r="12" spans="7:8" ht="12.75">
      <c r="G12" s="514" t="s">
        <v>238</v>
      </c>
      <c r="H12" s="517" t="s">
        <v>239</v>
      </c>
    </row>
    <row r="13" spans="7:8" ht="12.75">
      <c r="G13" s="514" t="s">
        <v>240</v>
      </c>
      <c r="H13" s="518">
        <v>43101</v>
      </c>
    </row>
    <row r="14" spans="7:8" ht="12.75">
      <c r="G14" s="514" t="s">
        <v>241</v>
      </c>
      <c r="H14" s="519">
        <v>43465</v>
      </c>
    </row>
    <row r="15" spans="7:8" ht="12.75">
      <c r="G15" s="514" t="s">
        <v>242</v>
      </c>
      <c r="H15" s="520" t="s">
        <v>243</v>
      </c>
    </row>
    <row r="16" spans="7:8" ht="12.75">
      <c r="G16" s="514" t="s">
        <v>244</v>
      </c>
      <c r="H16" s="520" t="s">
        <v>245</v>
      </c>
    </row>
    <row r="17" spans="7:8" ht="12.75">
      <c r="G17" s="514" t="s">
        <v>246</v>
      </c>
      <c r="H17" s="520"/>
    </row>
    <row r="18" spans="7:8" ht="12.75">
      <c r="G18" s="514" t="s">
        <v>247</v>
      </c>
      <c r="H18" s="520" t="s">
        <v>248</v>
      </c>
    </row>
    <row r="19" ht="12.75">
      <c r="T19" s="522"/>
    </row>
    <row r="20" ht="23.25">
      <c r="A20" s="523" t="s">
        <v>659</v>
      </c>
    </row>
    <row r="21" ht="12.75"/>
    <row r="22" spans="1:2" ht="23.25">
      <c r="A22" s="585" t="s">
        <v>642</v>
      </c>
      <c r="B22" s="524">
        <v>2018</v>
      </c>
    </row>
  </sheetData>
  <sheetProtection/>
  <printOptions/>
  <pageMargins left="0.75" right="0.75" top="1" bottom="1" header="0.5" footer="0.5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1347"/>
  <sheetViews>
    <sheetView workbookViewId="0" topLeftCell="A1">
      <selection activeCell="B9" sqref="B9"/>
    </sheetView>
  </sheetViews>
  <sheetFormatPr defaultColWidth="9.140625" defaultRowHeight="12.75"/>
  <cols>
    <col min="1" max="1" width="9.00390625" style="1" customWidth="1"/>
    <col min="2" max="2" width="77.00390625" style="1" customWidth="1"/>
    <col min="3" max="3" width="18.140625" style="1" customWidth="1"/>
    <col min="4" max="4" width="17.7109375" style="1" customWidth="1"/>
    <col min="5" max="5" width="17.00390625" style="1" customWidth="1"/>
    <col min="6" max="6" width="16.57421875" style="1" customWidth="1"/>
    <col min="7" max="7" width="10.8515625" style="1" customWidth="1"/>
    <col min="8" max="8" width="11.7109375" style="1" customWidth="1"/>
    <col min="9" max="10" width="9.140625" style="1" customWidth="1"/>
    <col min="11" max="11" width="12.7109375" style="1" bestFit="1" customWidth="1"/>
    <col min="12" max="16384" width="9.140625" style="1" customWidth="1"/>
  </cols>
  <sheetData>
    <row r="1" spans="3:8" ht="12.75">
      <c r="C1" s="2"/>
      <c r="D1" s="2"/>
      <c r="H1" s="1" t="s">
        <v>250</v>
      </c>
    </row>
    <row r="2" spans="3:4" ht="12.75" hidden="1">
      <c r="C2" s="2"/>
      <c r="D2" s="2"/>
    </row>
    <row r="3" spans="3:4" ht="17.25" customHeight="1" hidden="1">
      <c r="C3" s="2"/>
      <c r="D3" s="2"/>
    </row>
    <row r="4" spans="3:4" ht="20.25" customHeight="1" hidden="1">
      <c r="C4" s="2"/>
      <c r="D4" s="2"/>
    </row>
    <row r="5" spans="3:4" ht="22.5" customHeight="1" hidden="1">
      <c r="C5" s="2"/>
      <c r="D5" s="2"/>
    </row>
    <row r="6" spans="3:4" ht="15" customHeight="1">
      <c r="C6" s="2"/>
      <c r="D6" s="2"/>
    </row>
    <row r="7" spans="2:8" ht="27" customHeight="1">
      <c r="B7" s="634" t="s">
        <v>1060</v>
      </c>
      <c r="C7" s="637"/>
      <c r="D7" s="637"/>
      <c r="E7" s="637"/>
      <c r="F7" s="637"/>
      <c r="G7" s="637"/>
      <c r="H7" s="637"/>
    </row>
    <row r="8" spans="2:8" ht="30.75" customHeight="1">
      <c r="B8" s="637"/>
      <c r="C8" s="637"/>
      <c r="D8" s="637"/>
      <c r="E8" s="637"/>
      <c r="F8" s="637"/>
      <c r="G8" s="637"/>
      <c r="H8" s="637"/>
    </row>
    <row r="9" spans="2:8" ht="15">
      <c r="B9" s="3"/>
      <c r="C9" s="4"/>
      <c r="D9" s="4"/>
      <c r="E9" s="4"/>
      <c r="F9" s="4"/>
      <c r="G9" s="4"/>
      <c r="H9" s="4"/>
    </row>
    <row r="10" spans="2:8" ht="15" customHeight="1" hidden="1">
      <c r="B10" s="3"/>
      <c r="C10" s="4"/>
      <c r="D10" s="4"/>
      <c r="E10" s="4"/>
      <c r="F10" s="4"/>
      <c r="G10" s="4"/>
      <c r="H10" s="4"/>
    </row>
    <row r="11" spans="1:4" ht="17.25" customHeight="1">
      <c r="A11" s="5"/>
      <c r="C11" s="6"/>
      <c r="D11" s="6"/>
    </row>
    <row r="12" spans="1:4" ht="27.75" customHeight="1" hidden="1">
      <c r="A12" s="5"/>
      <c r="C12" s="7"/>
      <c r="D12" s="7"/>
    </row>
    <row r="13" spans="1:4" ht="20.25" customHeight="1" hidden="1">
      <c r="A13" s="5"/>
      <c r="C13" s="6"/>
      <c r="D13" s="6"/>
    </row>
    <row r="14" spans="1:4" ht="13.5" customHeight="1" hidden="1">
      <c r="A14" s="5"/>
      <c r="C14" s="6"/>
      <c r="D14" s="6"/>
    </row>
    <row r="15" spans="1:4" ht="13.5" customHeight="1" hidden="1">
      <c r="A15" s="5"/>
      <c r="C15" s="6"/>
      <c r="D15" s="6"/>
    </row>
    <row r="16" spans="1:4" ht="13.5" customHeight="1">
      <c r="A16" s="5"/>
      <c r="C16" s="6"/>
      <c r="D16" s="6"/>
    </row>
    <row r="17" spans="1:8" ht="18.75" customHeight="1">
      <c r="A17" s="638" t="s">
        <v>1002</v>
      </c>
      <c r="B17" s="639"/>
      <c r="C17" s="639"/>
      <c r="D17" s="639"/>
      <c r="E17" s="639"/>
      <c r="F17" s="639"/>
      <c r="G17" s="639"/>
      <c r="H17" s="639"/>
    </row>
    <row r="18" spans="1:8" ht="17.25" customHeight="1">
      <c r="A18" s="638" t="s">
        <v>1003</v>
      </c>
      <c r="B18" s="639"/>
      <c r="C18" s="639"/>
      <c r="D18" s="639"/>
      <c r="E18" s="639"/>
      <c r="F18" s="639"/>
      <c r="G18" s="639"/>
      <c r="H18" s="639"/>
    </row>
    <row r="19" spans="1:23" ht="16.5" customHeight="1">
      <c r="A19" s="8"/>
      <c r="B19" s="8"/>
      <c r="C19" s="8"/>
      <c r="D19" s="8"/>
      <c r="E19" s="8"/>
      <c r="F19" s="8"/>
      <c r="G19" s="8"/>
      <c r="H19" s="8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</row>
    <row r="20" spans="1:2" ht="15" customHeight="1" hidden="1">
      <c r="A20" s="8"/>
      <c r="B20" s="8"/>
    </row>
    <row r="21" spans="1:4" ht="27" customHeight="1">
      <c r="A21" s="9"/>
      <c r="B21" s="10" t="s">
        <v>251</v>
      </c>
      <c r="C21" s="8"/>
      <c r="D21" s="8"/>
    </row>
    <row r="22" spans="1:4" ht="15" customHeight="1" hidden="1">
      <c r="A22" s="9"/>
      <c r="B22" s="10"/>
      <c r="C22" s="4"/>
      <c r="D22" s="4"/>
    </row>
    <row r="23" spans="1:8" ht="29.25" customHeight="1">
      <c r="A23" s="11" t="s">
        <v>252</v>
      </c>
      <c r="B23" s="636" t="s">
        <v>256</v>
      </c>
      <c r="C23" s="637"/>
      <c r="D23" s="637"/>
      <c r="E23" s="637"/>
      <c r="F23" s="637"/>
      <c r="G23" s="637"/>
      <c r="H23" s="637"/>
    </row>
    <row r="24" spans="1:8" ht="17.25" customHeight="1" hidden="1">
      <c r="A24" s="9"/>
      <c r="B24" s="637"/>
      <c r="C24" s="637"/>
      <c r="D24" s="637"/>
      <c r="E24" s="637"/>
      <c r="F24" s="637"/>
      <c r="G24" s="637"/>
      <c r="H24" s="637"/>
    </row>
    <row r="25" spans="1:8" ht="15.75" customHeight="1" hidden="1">
      <c r="A25" s="9"/>
      <c r="B25" s="637"/>
      <c r="C25" s="637"/>
      <c r="D25" s="637"/>
      <c r="E25" s="637"/>
      <c r="F25" s="637"/>
      <c r="G25" s="637"/>
      <c r="H25" s="637"/>
    </row>
    <row r="26" spans="1:4" ht="15.75" customHeight="1" hidden="1">
      <c r="A26" s="9"/>
      <c r="B26" s="640"/>
      <c r="C26" s="641"/>
      <c r="D26" s="641"/>
    </row>
    <row r="27" spans="1:4" ht="15.75" customHeight="1" hidden="1">
      <c r="A27" s="9"/>
      <c r="B27" s="640"/>
      <c r="C27" s="641"/>
      <c r="D27" s="641"/>
    </row>
    <row r="28" spans="1:4" ht="15.75" customHeight="1" hidden="1">
      <c r="A28" s="9"/>
      <c r="B28" s="12"/>
      <c r="C28" s="13"/>
      <c r="D28" s="13"/>
    </row>
    <row r="29" spans="1:4" ht="14.25" customHeight="1" hidden="1">
      <c r="A29" s="9"/>
      <c r="B29" s="12"/>
      <c r="C29" s="13"/>
      <c r="D29" s="13"/>
    </row>
    <row r="30" spans="1:4" ht="14.25" customHeight="1" hidden="1">
      <c r="A30" s="9"/>
      <c r="B30" s="12"/>
      <c r="C30" s="13"/>
      <c r="D30" s="13"/>
    </row>
    <row r="31" spans="1:4" ht="14.25" customHeight="1">
      <c r="A31" s="9"/>
      <c r="B31" s="12"/>
      <c r="C31" s="13"/>
      <c r="D31" s="13"/>
    </row>
    <row r="32" spans="1:8" ht="31.5" customHeight="1">
      <c r="A32" s="9"/>
      <c r="B32" s="636" t="s">
        <v>1004</v>
      </c>
      <c r="C32" s="637"/>
      <c r="D32" s="637"/>
      <c r="E32" s="637"/>
      <c r="F32" s="637"/>
      <c r="G32" s="637"/>
      <c r="H32" s="637"/>
    </row>
    <row r="33" spans="1:4" ht="30.75" customHeight="1" hidden="1">
      <c r="A33" s="14"/>
      <c r="B33" s="12"/>
      <c r="C33" s="13"/>
      <c r="D33" s="13"/>
    </row>
    <row r="34" spans="1:4" ht="19.5" customHeight="1" hidden="1">
      <c r="A34" s="9"/>
      <c r="B34" s="12"/>
      <c r="C34" s="13"/>
      <c r="D34" s="13"/>
    </row>
    <row r="35" spans="1:4" ht="19.5" customHeight="1">
      <c r="A35" s="9"/>
      <c r="B35" s="12"/>
      <c r="C35" s="13"/>
      <c r="D35" s="13"/>
    </row>
    <row r="36" spans="1:8" ht="47.25" customHeight="1">
      <c r="A36" s="9"/>
      <c r="B36" s="12"/>
      <c r="C36" s="15" t="s">
        <v>1006</v>
      </c>
      <c r="D36" s="15" t="s">
        <v>1007</v>
      </c>
      <c r="E36" s="15" t="s">
        <v>1008</v>
      </c>
      <c r="F36" s="586" t="s">
        <v>1009</v>
      </c>
      <c r="G36" s="15" t="s">
        <v>257</v>
      </c>
      <c r="H36" s="15" t="s">
        <v>258</v>
      </c>
    </row>
    <row r="37" spans="1:8" ht="18.75" customHeight="1" hidden="1">
      <c r="A37" s="9"/>
      <c r="B37" s="12"/>
      <c r="C37" s="16"/>
      <c r="D37" s="17" t="s">
        <v>259</v>
      </c>
      <c r="E37" s="17" t="s">
        <v>260</v>
      </c>
      <c r="F37" s="17" t="s">
        <v>260</v>
      </c>
      <c r="G37" s="18" t="s">
        <v>261</v>
      </c>
      <c r="H37" s="16" t="s">
        <v>262</v>
      </c>
    </row>
    <row r="38" spans="1:8" ht="16.5" customHeight="1" hidden="1">
      <c r="A38" s="9"/>
      <c r="B38" s="12"/>
      <c r="C38" s="17"/>
      <c r="D38" s="19" t="s">
        <v>263</v>
      </c>
      <c r="E38" s="17">
        <v>2</v>
      </c>
      <c r="F38" s="19">
        <v>3</v>
      </c>
      <c r="G38" s="17">
        <v>4</v>
      </c>
      <c r="H38" s="17"/>
    </row>
    <row r="39" spans="1:8" ht="18" customHeight="1" hidden="1">
      <c r="A39" s="9"/>
      <c r="B39" s="12"/>
      <c r="C39" s="20"/>
      <c r="D39" s="20"/>
      <c r="E39" s="20"/>
      <c r="F39" s="20"/>
      <c r="G39" s="20">
        <v>4</v>
      </c>
      <c r="H39" s="20">
        <v>5</v>
      </c>
    </row>
    <row r="40" spans="1:8" ht="18" customHeight="1">
      <c r="A40" s="21" t="s">
        <v>264</v>
      </c>
      <c r="B40" s="22" t="s">
        <v>265</v>
      </c>
      <c r="C40" s="23"/>
      <c r="D40" s="23"/>
      <c r="E40" s="23"/>
      <c r="F40" s="23"/>
      <c r="G40" s="23"/>
      <c r="H40" s="23"/>
    </row>
    <row r="41" spans="1:8" ht="21.75" customHeight="1" hidden="1">
      <c r="A41" s="24"/>
      <c r="B41" s="25"/>
      <c r="C41" s="26"/>
      <c r="D41" s="26"/>
      <c r="E41" s="26"/>
      <c r="F41" s="26"/>
      <c r="G41" s="26"/>
      <c r="H41" s="26"/>
    </row>
    <row r="42" spans="1:8" ht="21" customHeight="1" hidden="1">
      <c r="A42" s="27"/>
      <c r="B42" s="28"/>
      <c r="C42" s="29"/>
      <c r="D42" s="29"/>
      <c r="E42" s="29"/>
      <c r="F42" s="29"/>
      <c r="G42" s="29"/>
      <c r="H42" s="29"/>
    </row>
    <row r="43" spans="1:8" ht="21.75" customHeight="1" hidden="1">
      <c r="A43" s="27"/>
      <c r="B43" s="28"/>
      <c r="C43" s="30"/>
      <c r="D43" s="30"/>
      <c r="E43" s="30"/>
      <c r="F43" s="30"/>
      <c r="G43" s="30"/>
      <c r="H43" s="30"/>
    </row>
    <row r="44" spans="1:8" ht="20.25" customHeight="1" hidden="1">
      <c r="A44" s="31"/>
      <c r="B44" s="32"/>
      <c r="C44" s="33"/>
      <c r="D44" s="33"/>
      <c r="E44" s="33"/>
      <c r="F44" s="33"/>
      <c r="G44" s="33"/>
      <c r="H44" s="33"/>
    </row>
    <row r="45" spans="1:8" ht="18.75" customHeight="1" hidden="1">
      <c r="A45" s="31"/>
      <c r="B45" s="32"/>
      <c r="C45" s="33"/>
      <c r="D45" s="33"/>
      <c r="E45" s="33"/>
      <c r="F45" s="33"/>
      <c r="G45" s="33"/>
      <c r="H45" s="33"/>
    </row>
    <row r="46" spans="1:8" ht="21" customHeight="1" hidden="1">
      <c r="A46" s="31"/>
      <c r="B46" s="32"/>
      <c r="C46" s="33"/>
      <c r="D46" s="33"/>
      <c r="E46" s="33"/>
      <c r="F46" s="33"/>
      <c r="G46" s="33"/>
      <c r="H46" s="33"/>
    </row>
    <row r="47" spans="1:8" ht="18.75" customHeight="1" hidden="1">
      <c r="A47" s="31"/>
      <c r="B47" s="32"/>
      <c r="C47" s="33"/>
      <c r="D47" s="33"/>
      <c r="E47" s="33"/>
      <c r="F47" s="33"/>
      <c r="G47" s="33"/>
      <c r="H47" s="33"/>
    </row>
    <row r="48" spans="1:8" ht="17.25" customHeight="1" hidden="1">
      <c r="A48" s="31"/>
      <c r="B48" s="32"/>
      <c r="C48" s="33"/>
      <c r="D48" s="33"/>
      <c r="E48" s="33"/>
      <c r="F48" s="33"/>
      <c r="G48" s="34"/>
      <c r="H48" s="33"/>
    </row>
    <row r="49" spans="1:8" ht="18" customHeight="1" hidden="1">
      <c r="A49" s="27"/>
      <c r="B49" s="28"/>
      <c r="C49" s="30"/>
      <c r="D49" s="30"/>
      <c r="E49" s="30"/>
      <c r="F49" s="30"/>
      <c r="G49" s="35"/>
      <c r="H49" s="30"/>
    </row>
    <row r="50" spans="1:8" ht="21" customHeight="1" hidden="1">
      <c r="A50" s="31"/>
      <c r="B50" s="32"/>
      <c r="C50" s="33"/>
      <c r="D50" s="33"/>
      <c r="E50" s="33"/>
      <c r="F50" s="33"/>
      <c r="G50" s="34"/>
      <c r="H50" s="33"/>
    </row>
    <row r="51" spans="1:8" ht="21.75" customHeight="1" hidden="1">
      <c r="A51" s="27"/>
      <c r="B51" s="28"/>
      <c r="C51" s="30"/>
      <c r="D51" s="30"/>
      <c r="E51" s="30"/>
      <c r="F51" s="30"/>
      <c r="G51" s="35"/>
      <c r="H51" s="30"/>
    </row>
    <row r="52" spans="1:8" ht="26.25" customHeight="1" hidden="1">
      <c r="A52" s="31"/>
      <c r="B52" s="32"/>
      <c r="C52" s="33"/>
      <c r="D52" s="33"/>
      <c r="E52" s="33"/>
      <c r="F52" s="33"/>
      <c r="G52" s="34"/>
      <c r="H52" s="33"/>
    </row>
    <row r="53" spans="1:8" ht="26.25" customHeight="1" hidden="1">
      <c r="A53" s="31"/>
      <c r="B53" s="32"/>
      <c r="C53" s="33"/>
      <c r="D53" s="33"/>
      <c r="E53" s="33"/>
      <c r="F53" s="33"/>
      <c r="G53" s="34"/>
      <c r="H53" s="33"/>
    </row>
    <row r="54" spans="1:8" ht="27.75" customHeight="1" hidden="1">
      <c r="A54" s="27"/>
      <c r="B54" s="28"/>
      <c r="C54" s="30"/>
      <c r="D54" s="30"/>
      <c r="E54" s="30"/>
      <c r="F54" s="30"/>
      <c r="G54" s="35"/>
      <c r="H54" s="30"/>
    </row>
    <row r="55" spans="1:8" ht="23.25" customHeight="1" hidden="1">
      <c r="A55" s="31"/>
      <c r="B55" s="32"/>
      <c r="C55" s="33"/>
      <c r="D55" s="33"/>
      <c r="E55" s="33"/>
      <c r="F55" s="33"/>
      <c r="G55" s="34"/>
      <c r="H55" s="33"/>
    </row>
    <row r="56" spans="1:8" ht="21.75" customHeight="1" hidden="1">
      <c r="A56" s="31"/>
      <c r="B56" s="32"/>
      <c r="C56" s="33"/>
      <c r="D56" s="33"/>
      <c r="E56" s="33"/>
      <c r="F56" s="33"/>
      <c r="G56" s="34"/>
      <c r="H56" s="33"/>
    </row>
    <row r="57" spans="1:8" ht="21.75" customHeight="1" hidden="1">
      <c r="A57" s="36"/>
      <c r="B57" s="37"/>
      <c r="C57" s="38"/>
      <c r="D57" s="38"/>
      <c r="E57" s="38"/>
      <c r="F57" s="38"/>
      <c r="G57" s="39"/>
      <c r="H57" s="38"/>
    </row>
    <row r="58" spans="1:8" ht="21" customHeight="1" hidden="1">
      <c r="A58" s="27"/>
      <c r="B58" s="28"/>
      <c r="C58" s="30"/>
      <c r="D58" s="30"/>
      <c r="E58" s="30"/>
      <c r="F58" s="30"/>
      <c r="G58" s="35"/>
      <c r="H58" s="30"/>
    </row>
    <row r="59" spans="1:8" ht="18.75" customHeight="1" hidden="1">
      <c r="A59" s="31"/>
      <c r="B59" s="32"/>
      <c r="C59" s="33"/>
      <c r="D59" s="33"/>
      <c r="E59" s="33"/>
      <c r="F59" s="33"/>
      <c r="G59" s="34"/>
      <c r="H59" s="33"/>
    </row>
    <row r="60" spans="1:8" ht="18" customHeight="1" hidden="1">
      <c r="A60" s="31"/>
      <c r="B60" s="40"/>
      <c r="C60" s="33"/>
      <c r="D60" s="33"/>
      <c r="E60" s="33"/>
      <c r="F60" s="33"/>
      <c r="G60" s="34"/>
      <c r="H60" s="33"/>
    </row>
    <row r="61" spans="1:8" ht="23.25" customHeight="1" hidden="1">
      <c r="A61" s="31"/>
      <c r="B61" s="40"/>
      <c r="C61" s="33"/>
      <c r="D61" s="33"/>
      <c r="E61" s="33"/>
      <c r="F61" s="33"/>
      <c r="G61" s="33"/>
      <c r="H61" s="33"/>
    </row>
    <row r="62" spans="1:8" ht="20.25" customHeight="1" hidden="1">
      <c r="A62" s="31"/>
      <c r="B62" s="40"/>
      <c r="C62" s="33"/>
      <c r="D62" s="33"/>
      <c r="E62" s="33"/>
      <c r="F62" s="33"/>
      <c r="G62" s="33"/>
      <c r="H62" s="33"/>
    </row>
    <row r="63" spans="1:8" ht="23.25" customHeight="1" hidden="1">
      <c r="A63" s="31"/>
      <c r="B63" s="40"/>
      <c r="C63" s="33"/>
      <c r="D63" s="33"/>
      <c r="E63" s="33"/>
      <c r="F63" s="33"/>
      <c r="G63" s="33"/>
      <c r="H63" s="33"/>
    </row>
    <row r="64" spans="1:8" ht="24" customHeight="1" hidden="1">
      <c r="A64" s="31"/>
      <c r="B64" s="32"/>
      <c r="C64" s="33"/>
      <c r="D64" s="33"/>
      <c r="E64" s="33"/>
      <c r="F64" s="33"/>
      <c r="G64" s="33"/>
      <c r="H64" s="33"/>
    </row>
    <row r="65" spans="1:8" ht="26.25" customHeight="1" hidden="1">
      <c r="A65" s="31"/>
      <c r="B65" s="40"/>
      <c r="C65" s="33"/>
      <c r="D65" s="33"/>
      <c r="E65" s="33"/>
      <c r="F65" s="33"/>
      <c r="G65" s="33"/>
      <c r="H65" s="33"/>
    </row>
    <row r="66" spans="1:8" ht="21" customHeight="1" hidden="1">
      <c r="A66" s="31"/>
      <c r="B66" s="40"/>
      <c r="C66" s="33"/>
      <c r="D66" s="33"/>
      <c r="E66" s="33"/>
      <c r="F66" s="33"/>
      <c r="G66" s="33"/>
      <c r="H66" s="33"/>
    </row>
    <row r="67" spans="1:8" ht="23.25" customHeight="1" hidden="1">
      <c r="A67" s="31"/>
      <c r="B67" s="40"/>
      <c r="C67" s="33"/>
      <c r="D67" s="33"/>
      <c r="E67" s="33"/>
      <c r="F67" s="33"/>
      <c r="G67" s="33"/>
      <c r="H67" s="33"/>
    </row>
    <row r="68" spans="1:8" ht="21.75" customHeight="1" hidden="1">
      <c r="A68" s="31"/>
      <c r="B68" s="40"/>
      <c r="C68" s="33"/>
      <c r="D68" s="33"/>
      <c r="E68" s="33"/>
      <c r="F68" s="33"/>
      <c r="G68" s="33"/>
      <c r="H68" s="33"/>
    </row>
    <row r="69" spans="1:8" ht="17.25" customHeight="1" hidden="1">
      <c r="A69" s="31"/>
      <c r="B69" s="40"/>
      <c r="C69" s="33"/>
      <c r="D69" s="33"/>
      <c r="E69" s="33"/>
      <c r="F69" s="33"/>
      <c r="G69" s="34"/>
      <c r="H69" s="33"/>
    </row>
    <row r="70" spans="1:8" ht="24" customHeight="1" hidden="1">
      <c r="A70" s="27"/>
      <c r="B70" s="28"/>
      <c r="C70" s="30"/>
      <c r="D70" s="30"/>
      <c r="E70" s="30"/>
      <c r="F70" s="30"/>
      <c r="G70" s="35"/>
      <c r="H70" s="30"/>
    </row>
    <row r="71" spans="1:8" ht="24" customHeight="1" hidden="1">
      <c r="A71" s="31"/>
      <c r="B71" s="32"/>
      <c r="C71" s="33"/>
      <c r="D71" s="33"/>
      <c r="E71" s="33"/>
      <c r="F71" s="33"/>
      <c r="G71" s="34"/>
      <c r="H71" s="33"/>
    </row>
    <row r="72" spans="1:8" ht="23.25" customHeight="1" hidden="1">
      <c r="A72" s="31"/>
      <c r="B72" s="32"/>
      <c r="C72" s="33"/>
      <c r="D72" s="33"/>
      <c r="E72" s="33"/>
      <c r="F72" s="33"/>
      <c r="G72" s="34"/>
      <c r="H72" s="33"/>
    </row>
    <row r="73" spans="1:8" ht="21.75" customHeight="1" hidden="1">
      <c r="A73" s="31"/>
      <c r="B73" s="32"/>
      <c r="C73" s="33"/>
      <c r="D73" s="33"/>
      <c r="E73" s="33"/>
      <c r="F73" s="33"/>
      <c r="G73" s="34"/>
      <c r="H73" s="33"/>
    </row>
    <row r="74" spans="1:8" ht="20.25" customHeight="1" hidden="1">
      <c r="A74" s="31"/>
      <c r="B74" s="40"/>
      <c r="C74" s="41"/>
      <c r="D74" s="41"/>
      <c r="E74" s="41"/>
      <c r="F74" s="41"/>
      <c r="G74" s="41"/>
      <c r="H74" s="41"/>
    </row>
    <row r="75" spans="1:8" ht="21" customHeight="1" hidden="1">
      <c r="A75" s="36"/>
      <c r="B75" s="37"/>
      <c r="C75" s="38"/>
      <c r="D75" s="38"/>
      <c r="E75" s="38"/>
      <c r="F75" s="38"/>
      <c r="G75" s="38"/>
      <c r="H75" s="38"/>
    </row>
    <row r="76" spans="1:8" ht="21.75" customHeight="1" hidden="1">
      <c r="A76" s="27"/>
      <c r="B76" s="28"/>
      <c r="C76" s="42"/>
      <c r="D76" s="42"/>
      <c r="E76" s="42"/>
      <c r="F76" s="42"/>
      <c r="G76" s="42"/>
      <c r="H76" s="42"/>
    </row>
    <row r="77" spans="1:8" ht="18.75" customHeight="1" hidden="1">
      <c r="A77" s="31"/>
      <c r="B77" s="32"/>
      <c r="C77" s="33"/>
      <c r="D77" s="33"/>
      <c r="E77" s="33"/>
      <c r="F77" s="33"/>
      <c r="G77" s="33"/>
      <c r="H77" s="33"/>
    </row>
    <row r="78" spans="1:8" ht="23.25" customHeight="1" hidden="1">
      <c r="A78" s="31"/>
      <c r="B78" s="32"/>
      <c r="C78" s="33"/>
      <c r="D78" s="33"/>
      <c r="E78" s="33"/>
      <c r="F78" s="33"/>
      <c r="G78" s="33"/>
      <c r="H78" s="33"/>
    </row>
    <row r="79" spans="1:8" ht="24.75" customHeight="1" hidden="1">
      <c r="A79" s="31"/>
      <c r="B79" s="32"/>
      <c r="C79" s="33"/>
      <c r="D79" s="33"/>
      <c r="E79" s="33"/>
      <c r="F79" s="33"/>
      <c r="G79" s="33"/>
      <c r="H79" s="33"/>
    </row>
    <row r="80" spans="1:8" ht="24.75" customHeight="1" hidden="1">
      <c r="A80" s="27"/>
      <c r="B80" s="28"/>
      <c r="C80" s="30"/>
      <c r="D80" s="30"/>
      <c r="E80" s="30"/>
      <c r="F80" s="30"/>
      <c r="G80" s="30"/>
      <c r="H80" s="30"/>
    </row>
    <row r="81" spans="1:8" ht="15.75" customHeight="1" hidden="1">
      <c r="A81" s="31"/>
      <c r="B81" s="32"/>
      <c r="C81" s="33"/>
      <c r="D81" s="33"/>
      <c r="E81" s="33"/>
      <c r="F81" s="33"/>
      <c r="G81" s="33"/>
      <c r="H81" s="33"/>
    </row>
    <row r="82" spans="1:8" ht="21.75" customHeight="1" hidden="1">
      <c r="A82" s="31"/>
      <c r="B82" s="32"/>
      <c r="C82" s="33"/>
      <c r="D82" s="33"/>
      <c r="E82" s="33"/>
      <c r="F82" s="33"/>
      <c r="G82" s="33"/>
      <c r="H82" s="33"/>
    </row>
    <row r="83" spans="1:8" ht="23.25" customHeight="1" hidden="1">
      <c r="A83" s="36"/>
      <c r="B83" s="37"/>
      <c r="C83" s="38"/>
      <c r="D83" s="38"/>
      <c r="E83" s="38"/>
      <c r="F83" s="38"/>
      <c r="G83" s="38"/>
      <c r="H83" s="38"/>
    </row>
    <row r="84" spans="1:8" ht="27" customHeight="1" hidden="1">
      <c r="A84" s="36"/>
      <c r="B84" s="37"/>
      <c r="C84" s="38"/>
      <c r="D84" s="38"/>
      <c r="E84" s="38"/>
      <c r="F84" s="38"/>
      <c r="G84" s="38"/>
      <c r="H84" s="38"/>
    </row>
    <row r="85" spans="1:8" ht="29.25" customHeight="1" hidden="1">
      <c r="A85" s="27"/>
      <c r="B85" s="28"/>
      <c r="C85" s="30"/>
      <c r="D85" s="30"/>
      <c r="E85" s="30"/>
      <c r="F85" s="30"/>
      <c r="G85" s="30"/>
      <c r="H85" s="30"/>
    </row>
    <row r="86" spans="1:8" ht="27.75" customHeight="1" hidden="1">
      <c r="A86" s="31"/>
      <c r="B86" s="32"/>
      <c r="C86" s="33"/>
      <c r="D86" s="33"/>
      <c r="E86" s="33"/>
      <c r="F86" s="33"/>
      <c r="G86" s="33"/>
      <c r="H86" s="33"/>
    </row>
    <row r="87" spans="1:8" ht="30.75" customHeight="1" hidden="1">
      <c r="A87" s="31"/>
      <c r="B87" s="32"/>
      <c r="C87" s="33"/>
      <c r="D87" s="33"/>
      <c r="E87" s="33"/>
      <c r="F87" s="33"/>
      <c r="G87" s="33"/>
      <c r="H87" s="33"/>
    </row>
    <row r="88" spans="1:8" ht="29.25" customHeight="1" hidden="1">
      <c r="A88" s="31"/>
      <c r="B88" s="32"/>
      <c r="C88" s="33"/>
      <c r="D88" s="33"/>
      <c r="E88" s="33"/>
      <c r="F88" s="33"/>
      <c r="G88" s="33"/>
      <c r="H88" s="33"/>
    </row>
    <row r="89" spans="1:8" ht="32.25" customHeight="1" hidden="1">
      <c r="A89" s="31"/>
      <c r="B89" s="32"/>
      <c r="C89" s="33"/>
      <c r="D89" s="33"/>
      <c r="E89" s="33"/>
      <c r="F89" s="33"/>
      <c r="G89" s="33"/>
      <c r="H89" s="33"/>
    </row>
    <row r="90" spans="1:8" ht="27.75" customHeight="1" hidden="1">
      <c r="A90" s="27"/>
      <c r="B90" s="28"/>
      <c r="C90" s="30"/>
      <c r="D90" s="30"/>
      <c r="E90" s="30"/>
      <c r="F90" s="30"/>
      <c r="G90" s="30"/>
      <c r="H90" s="30"/>
    </row>
    <row r="91" spans="1:8" ht="26.25" customHeight="1" hidden="1">
      <c r="A91" s="31"/>
      <c r="B91" s="32"/>
      <c r="C91" s="33"/>
      <c r="D91" s="33"/>
      <c r="E91" s="33"/>
      <c r="F91" s="33"/>
      <c r="G91" s="33"/>
      <c r="H91" s="33"/>
    </row>
    <row r="92" spans="1:8" ht="27" customHeight="1" hidden="1">
      <c r="A92" s="31"/>
      <c r="B92" s="32"/>
      <c r="C92" s="33"/>
      <c r="D92" s="33"/>
      <c r="E92" s="33"/>
      <c r="F92" s="33"/>
      <c r="G92" s="33"/>
      <c r="H92" s="33"/>
    </row>
    <row r="93" spans="1:8" ht="30" customHeight="1" hidden="1">
      <c r="A93" s="31"/>
      <c r="B93" s="32"/>
      <c r="C93" s="33"/>
      <c r="D93" s="33"/>
      <c r="E93" s="33"/>
      <c r="F93" s="33"/>
      <c r="G93" s="33"/>
      <c r="H93" s="33"/>
    </row>
    <row r="94" spans="1:8" ht="24.75" customHeight="1" hidden="1">
      <c r="A94" s="36"/>
      <c r="B94" s="37"/>
      <c r="C94" s="38"/>
      <c r="D94" s="38"/>
      <c r="E94" s="38"/>
      <c r="F94" s="38"/>
      <c r="G94" s="38"/>
      <c r="H94" s="38"/>
    </row>
    <row r="95" spans="1:8" ht="24.75" customHeight="1" hidden="1">
      <c r="A95" s="27"/>
      <c r="B95" s="43" t="s">
        <v>266</v>
      </c>
      <c r="C95" s="30"/>
      <c r="D95" s="30"/>
      <c r="E95" s="30"/>
      <c r="F95" s="30"/>
      <c r="G95" s="30"/>
      <c r="H95" s="30"/>
    </row>
    <row r="96" spans="1:8" ht="26.25" customHeight="1" hidden="1">
      <c r="A96" s="31"/>
      <c r="B96" s="32"/>
      <c r="C96" s="33"/>
      <c r="D96" s="33"/>
      <c r="E96" s="33"/>
      <c r="F96" s="33"/>
      <c r="G96" s="33"/>
      <c r="H96" s="33"/>
    </row>
    <row r="97" spans="1:8" ht="24.75" customHeight="1" hidden="1">
      <c r="A97" s="27"/>
      <c r="B97" s="28"/>
      <c r="C97" s="30"/>
      <c r="D97" s="30"/>
      <c r="E97" s="30"/>
      <c r="F97" s="30"/>
      <c r="G97" s="30"/>
      <c r="H97" s="30"/>
    </row>
    <row r="98" spans="1:8" ht="27" customHeight="1" hidden="1">
      <c r="A98" s="31"/>
      <c r="B98" s="32"/>
      <c r="C98" s="33"/>
      <c r="D98" s="33"/>
      <c r="E98" s="33"/>
      <c r="F98" s="33"/>
      <c r="G98" s="33"/>
      <c r="H98" s="33"/>
    </row>
    <row r="99" spans="1:8" ht="24" customHeight="1" hidden="1">
      <c r="A99" s="44"/>
      <c r="B99" s="44"/>
      <c r="C99" s="45"/>
      <c r="D99" s="45"/>
      <c r="E99" s="45"/>
      <c r="F99" s="45"/>
      <c r="G99" s="45"/>
      <c r="H99" s="45"/>
    </row>
    <row r="100" spans="1:8" ht="24" customHeight="1" hidden="1">
      <c r="A100" s="36"/>
      <c r="B100" s="37"/>
      <c r="C100" s="38"/>
      <c r="D100" s="38"/>
      <c r="E100" s="38"/>
      <c r="F100" s="38"/>
      <c r="G100" s="38"/>
      <c r="H100" s="38"/>
    </row>
    <row r="101" spans="1:8" ht="21.75" customHeight="1" hidden="1">
      <c r="A101" s="46"/>
      <c r="B101" s="47"/>
      <c r="C101" s="30"/>
      <c r="D101" s="30"/>
      <c r="E101" s="30"/>
      <c r="F101" s="30"/>
      <c r="G101" s="30"/>
      <c r="H101" s="30"/>
    </row>
    <row r="102" spans="1:8" ht="21.75" customHeight="1" hidden="1">
      <c r="A102" s="31"/>
      <c r="B102" s="32"/>
      <c r="C102" s="33"/>
      <c r="D102" s="33"/>
      <c r="E102" s="33"/>
      <c r="F102" s="33"/>
      <c r="G102" s="33"/>
      <c r="H102" s="33"/>
    </row>
    <row r="103" spans="1:8" ht="24" customHeight="1" hidden="1">
      <c r="A103" s="36"/>
      <c r="B103" s="37"/>
      <c r="C103" s="38"/>
      <c r="D103" s="38"/>
      <c r="E103" s="38"/>
      <c r="F103" s="38"/>
      <c r="G103" s="38"/>
      <c r="H103" s="38"/>
    </row>
    <row r="104" spans="1:8" ht="20.25" customHeight="1" hidden="1">
      <c r="A104" s="27"/>
      <c r="B104" s="28"/>
      <c r="C104" s="30"/>
      <c r="D104" s="30"/>
      <c r="E104" s="30"/>
      <c r="F104" s="30"/>
      <c r="G104" s="30"/>
      <c r="H104" s="30"/>
    </row>
    <row r="105" spans="1:8" ht="18" customHeight="1" hidden="1">
      <c r="A105" s="31"/>
      <c r="B105" s="32"/>
      <c r="C105" s="33"/>
      <c r="D105" s="33"/>
      <c r="E105" s="33"/>
      <c r="F105" s="33"/>
      <c r="G105" s="33"/>
      <c r="H105" s="33"/>
    </row>
    <row r="106" spans="1:8" ht="23.25" customHeight="1" hidden="1">
      <c r="A106" s="31"/>
      <c r="B106" s="32"/>
      <c r="C106" s="41"/>
      <c r="D106" s="41"/>
      <c r="E106" s="41"/>
      <c r="F106" s="41"/>
      <c r="G106" s="41"/>
      <c r="H106" s="41"/>
    </row>
    <row r="107" spans="1:8" ht="24.75" customHeight="1" hidden="1">
      <c r="A107" s="44"/>
      <c r="B107" s="44"/>
      <c r="C107" s="48"/>
      <c r="D107" s="48"/>
      <c r="E107" s="48">
        <f>E108+E116</f>
        <v>105000</v>
      </c>
      <c r="F107" s="48"/>
      <c r="G107" s="49"/>
      <c r="H107" s="48"/>
    </row>
    <row r="108" spans="1:8" ht="20.25" customHeight="1" hidden="1">
      <c r="A108" s="36"/>
      <c r="B108" s="37"/>
      <c r="C108" s="38"/>
      <c r="D108" s="38"/>
      <c r="E108" s="38">
        <f>E109+E111+E113</f>
        <v>105000</v>
      </c>
      <c r="F108" s="38"/>
      <c r="G108" s="38"/>
      <c r="H108" s="38"/>
    </row>
    <row r="109" spans="1:8" ht="21.75" customHeight="1" hidden="1">
      <c r="A109" s="27"/>
      <c r="B109" s="50"/>
      <c r="C109" s="30"/>
      <c r="D109" s="30"/>
      <c r="E109" s="30">
        <f>E110</f>
        <v>55000</v>
      </c>
      <c r="F109" s="30"/>
      <c r="G109" s="30"/>
      <c r="H109" s="35"/>
    </row>
    <row r="110" spans="1:8" ht="24.75" customHeight="1" hidden="1">
      <c r="A110" s="31"/>
      <c r="B110" s="32"/>
      <c r="C110" s="33"/>
      <c r="D110" s="33"/>
      <c r="E110" s="33">
        <v>55000</v>
      </c>
      <c r="F110" s="33"/>
      <c r="G110" s="33"/>
      <c r="H110" s="33"/>
    </row>
    <row r="111" spans="1:8" ht="21.75" customHeight="1" hidden="1">
      <c r="A111" s="27"/>
      <c r="B111" s="28"/>
      <c r="C111" s="30"/>
      <c r="D111" s="30"/>
      <c r="E111" s="30">
        <f>E112</f>
        <v>0</v>
      </c>
      <c r="F111" s="30"/>
      <c r="G111" s="30"/>
      <c r="H111" s="30"/>
    </row>
    <row r="112" spans="1:8" ht="20.25" customHeight="1" hidden="1">
      <c r="A112" s="31"/>
      <c r="B112" s="32"/>
      <c r="C112" s="33"/>
      <c r="D112" s="33"/>
      <c r="E112" s="33"/>
      <c r="F112" s="33"/>
      <c r="G112" s="33"/>
      <c r="H112" s="33"/>
    </row>
    <row r="113" spans="1:8" ht="23.25" customHeight="1" hidden="1">
      <c r="A113" s="27"/>
      <c r="B113" s="47"/>
      <c r="C113" s="30"/>
      <c r="D113" s="30"/>
      <c r="E113" s="30">
        <f>E114</f>
        <v>50000</v>
      </c>
      <c r="F113" s="30"/>
      <c r="G113" s="30"/>
      <c r="H113" s="30"/>
    </row>
    <row r="114" spans="1:8" ht="21" customHeight="1" hidden="1">
      <c r="A114" s="31"/>
      <c r="B114" s="32"/>
      <c r="C114" s="33"/>
      <c r="D114" s="33"/>
      <c r="E114" s="33">
        <v>50000</v>
      </c>
      <c r="F114" s="33"/>
      <c r="G114" s="33"/>
      <c r="H114" s="33"/>
    </row>
    <row r="115" spans="1:8" ht="21" customHeight="1" hidden="1">
      <c r="A115" s="44"/>
      <c r="B115" s="44"/>
      <c r="C115" s="48"/>
      <c r="D115" s="48"/>
      <c r="E115" s="48"/>
      <c r="F115" s="48"/>
      <c r="G115" s="48"/>
      <c r="H115" s="48"/>
    </row>
    <row r="116" spans="1:8" ht="23.25" customHeight="1" hidden="1">
      <c r="A116" s="36"/>
      <c r="B116" s="37"/>
      <c r="C116" s="38"/>
      <c r="D116" s="38"/>
      <c r="E116" s="38"/>
      <c r="F116" s="38"/>
      <c r="G116" s="38"/>
      <c r="H116" s="38"/>
    </row>
    <row r="117" spans="1:8" ht="21.75" customHeight="1" hidden="1">
      <c r="A117" s="27"/>
      <c r="B117" s="51"/>
      <c r="C117" s="30"/>
      <c r="D117" s="30"/>
      <c r="E117" s="30"/>
      <c r="F117" s="30"/>
      <c r="G117" s="30"/>
      <c r="H117" s="30"/>
    </row>
    <row r="118" spans="1:8" ht="18" customHeight="1" hidden="1">
      <c r="A118" s="31"/>
      <c r="B118" s="32"/>
      <c r="C118" s="33"/>
      <c r="D118" s="33"/>
      <c r="E118" s="33"/>
      <c r="F118" s="33"/>
      <c r="G118" s="33"/>
      <c r="H118" s="33"/>
    </row>
    <row r="119" spans="1:8" ht="21.75" customHeight="1" hidden="1">
      <c r="A119" s="27"/>
      <c r="B119" s="28"/>
      <c r="C119" s="30"/>
      <c r="D119" s="30"/>
      <c r="E119" s="30"/>
      <c r="F119" s="30"/>
      <c r="G119" s="30"/>
      <c r="H119" s="30"/>
    </row>
    <row r="120" spans="1:8" ht="18" customHeight="1" hidden="1">
      <c r="A120" s="46"/>
      <c r="B120" s="32"/>
      <c r="C120" s="33"/>
      <c r="D120" s="33"/>
      <c r="E120" s="33"/>
      <c r="F120" s="33"/>
      <c r="G120" s="33"/>
      <c r="H120" s="33"/>
    </row>
    <row r="121" spans="1:10" ht="14.25">
      <c r="A121" s="52"/>
      <c r="B121" s="53" t="s">
        <v>267</v>
      </c>
      <c r="C121" s="54">
        <v>8831149.84</v>
      </c>
      <c r="D121" s="54">
        <v>41060000</v>
      </c>
      <c r="E121" s="54">
        <v>41060000</v>
      </c>
      <c r="F121" s="54">
        <v>8517599.02</v>
      </c>
      <c r="G121" s="33">
        <f aca="true" t="shared" si="0" ref="G121:G126">F121/C121*100</f>
        <v>96.44949043238066</v>
      </c>
      <c r="H121" s="33">
        <f aca="true" t="shared" si="1" ref="H121:H126">F121/E121*100</f>
        <v>20.74427428153921</v>
      </c>
      <c r="I121" s="270"/>
      <c r="J121" s="270"/>
    </row>
    <row r="122" spans="1:11" ht="14.25">
      <c r="A122" s="52"/>
      <c r="B122" s="53" t="s">
        <v>268</v>
      </c>
      <c r="C122" s="54">
        <v>15612.19</v>
      </c>
      <c r="D122" s="54">
        <v>140000</v>
      </c>
      <c r="E122" s="54">
        <v>140000</v>
      </c>
      <c r="F122" s="54">
        <v>15906.78</v>
      </c>
      <c r="G122" s="270">
        <f t="shared" si="0"/>
        <v>101.88692297493176</v>
      </c>
      <c r="H122" s="33">
        <f t="shared" si="1"/>
        <v>11.361985714285714</v>
      </c>
      <c r="K122" s="270"/>
    </row>
    <row r="123" spans="1:8" ht="15.75" customHeight="1">
      <c r="A123" s="52"/>
      <c r="B123" s="56" t="s">
        <v>269</v>
      </c>
      <c r="C123" s="57">
        <f>C121+C122</f>
        <v>8846762.03</v>
      </c>
      <c r="D123" s="57">
        <f>D121+D122</f>
        <v>41200000</v>
      </c>
      <c r="E123" s="57">
        <f>E121+E122</f>
        <v>41200000</v>
      </c>
      <c r="F123" s="57">
        <f>F121+F122</f>
        <v>8533505.799999999</v>
      </c>
      <c r="G123" s="58">
        <f t="shared" si="0"/>
        <v>96.45908605953538</v>
      </c>
      <c r="H123" s="58">
        <f t="shared" si="1"/>
        <v>20.712392718446598</v>
      </c>
    </row>
    <row r="124" spans="1:8" ht="14.25" customHeight="1">
      <c r="A124" s="52"/>
      <c r="B124" s="53" t="s">
        <v>270</v>
      </c>
      <c r="C124" s="54">
        <v>4549558.62</v>
      </c>
      <c r="D124" s="54">
        <v>11325000</v>
      </c>
      <c r="E124" s="54">
        <v>11325000</v>
      </c>
      <c r="F124" s="54">
        <v>4744912.28</v>
      </c>
      <c r="G124" s="270">
        <f t="shared" si="0"/>
        <v>104.29390356992477</v>
      </c>
      <c r="H124" s="33">
        <f t="shared" si="1"/>
        <v>41.897680176600446</v>
      </c>
    </row>
    <row r="125" spans="1:8" ht="14.25">
      <c r="A125" s="52"/>
      <c r="B125" s="53" t="s">
        <v>271</v>
      </c>
      <c r="C125" s="54">
        <v>2607236.84</v>
      </c>
      <c r="D125" s="54">
        <v>28825000</v>
      </c>
      <c r="E125" s="54">
        <v>28825000</v>
      </c>
      <c r="F125" s="54">
        <v>2790102.78</v>
      </c>
      <c r="G125" s="270">
        <f t="shared" si="0"/>
        <v>107.01378322039972</v>
      </c>
      <c r="H125" s="33">
        <f t="shared" si="1"/>
        <v>9.679454570685168</v>
      </c>
    </row>
    <row r="126" spans="1:11" ht="15">
      <c r="A126" s="52"/>
      <c r="B126" s="56" t="s">
        <v>272</v>
      </c>
      <c r="C126" s="60">
        <f>C124+C125</f>
        <v>7156795.46</v>
      </c>
      <c r="D126" s="60">
        <f>D124+D125</f>
        <v>40150000</v>
      </c>
      <c r="E126" s="60">
        <f>E124+E125</f>
        <v>40150000</v>
      </c>
      <c r="F126" s="60">
        <f>F124+F125</f>
        <v>7535015.0600000005</v>
      </c>
      <c r="G126" s="58">
        <f t="shared" si="0"/>
        <v>105.28476190375852</v>
      </c>
      <c r="H126" s="58">
        <f t="shared" si="1"/>
        <v>18.767160797011208</v>
      </c>
      <c r="K126" s="270"/>
    </row>
    <row r="127" spans="1:8" ht="15.75" hidden="1">
      <c r="A127" s="52"/>
      <c r="B127" s="61" t="s">
        <v>273</v>
      </c>
      <c r="C127" s="62"/>
      <c r="D127" s="62"/>
      <c r="E127" s="62"/>
      <c r="F127" s="62"/>
      <c r="G127" s="58" t="e">
        <f>F127/E127*100</f>
        <v>#DIV/0!</v>
      </c>
      <c r="H127" s="58" t="e">
        <f>G127/F127*100</f>
        <v>#DIV/0!</v>
      </c>
    </row>
    <row r="128" spans="1:8" ht="15">
      <c r="A128" s="52"/>
      <c r="B128" s="53" t="s">
        <v>773</v>
      </c>
      <c r="C128" s="54">
        <f>C121+C122-C124-C125</f>
        <v>1689966.5699999994</v>
      </c>
      <c r="D128" s="54">
        <f>D121+D122-D124-D125</f>
        <v>1050000</v>
      </c>
      <c r="E128" s="54">
        <v>1050000</v>
      </c>
      <c r="F128" s="54">
        <f>F121+F122-F124-F125</f>
        <v>998490.7399999988</v>
      </c>
      <c r="G128" s="55">
        <f>F128/C128*100</f>
        <v>59.08346104148079</v>
      </c>
      <c r="H128" s="55">
        <f>F128/E128*100</f>
        <v>95.09435619047608</v>
      </c>
    </row>
    <row r="129" spans="1:8" ht="15.75" hidden="1">
      <c r="A129" s="63" t="s">
        <v>274</v>
      </c>
      <c r="B129" s="64" t="s">
        <v>276</v>
      </c>
      <c r="C129" s="65"/>
      <c r="D129" s="65"/>
      <c r="E129" s="65">
        <f>E130</f>
        <v>0</v>
      </c>
      <c r="F129" s="65">
        <f>F130</f>
        <v>0</v>
      </c>
      <c r="G129" s="65">
        <f>G130</f>
        <v>0</v>
      </c>
      <c r="H129" s="65"/>
    </row>
    <row r="130" spans="1:8" ht="12.75" hidden="1">
      <c r="A130" s="52"/>
      <c r="B130" s="52" t="s">
        <v>277</v>
      </c>
      <c r="C130" s="33"/>
      <c r="D130" s="33"/>
      <c r="E130" s="33"/>
      <c r="F130" s="33"/>
      <c r="G130" s="33"/>
      <c r="H130" s="33"/>
    </row>
    <row r="131" spans="1:8" ht="15" customHeight="1" hidden="1">
      <c r="A131" s="63" t="s">
        <v>274</v>
      </c>
      <c r="B131" s="63" t="s">
        <v>278</v>
      </c>
      <c r="C131" s="66"/>
      <c r="D131" s="66"/>
      <c r="E131" s="66"/>
      <c r="F131" s="66"/>
      <c r="G131" s="66"/>
      <c r="H131" s="66"/>
    </row>
    <row r="132" spans="1:8" ht="12.75" customHeight="1" hidden="1">
      <c r="A132" s="52"/>
      <c r="B132" s="52" t="s">
        <v>279</v>
      </c>
      <c r="C132" s="33"/>
      <c r="D132" s="33"/>
      <c r="E132" s="33"/>
      <c r="F132" s="33"/>
      <c r="G132" s="33"/>
      <c r="H132" s="33"/>
    </row>
    <row r="133" spans="1:8" ht="18" customHeight="1" hidden="1">
      <c r="A133" s="63" t="s">
        <v>274</v>
      </c>
      <c r="B133" s="63" t="s">
        <v>278</v>
      </c>
      <c r="C133" s="66"/>
      <c r="D133" s="66"/>
      <c r="E133" s="66"/>
      <c r="F133" s="66"/>
      <c r="G133" s="66"/>
      <c r="H133" s="66"/>
    </row>
    <row r="134" spans="1:8" ht="13.5" customHeight="1" hidden="1">
      <c r="A134" s="52"/>
      <c r="B134" s="67" t="s">
        <v>279</v>
      </c>
      <c r="C134" s="68"/>
      <c r="D134" s="58"/>
      <c r="E134" s="33"/>
      <c r="F134" s="58"/>
      <c r="G134" s="33"/>
      <c r="H134" s="33"/>
    </row>
    <row r="135" spans="1:8" ht="15.75">
      <c r="A135" s="63" t="s">
        <v>274</v>
      </c>
      <c r="B135" s="63" t="s">
        <v>280</v>
      </c>
      <c r="C135" s="66"/>
      <c r="D135" s="66"/>
      <c r="E135" s="66"/>
      <c r="F135" s="66"/>
      <c r="G135" s="66"/>
      <c r="H135" s="66"/>
    </row>
    <row r="136" spans="1:8" ht="15.75" customHeight="1">
      <c r="A136" s="52"/>
      <c r="B136" s="53" t="s">
        <v>281</v>
      </c>
      <c r="C136" s="68">
        <v>61349</v>
      </c>
      <c r="D136" s="68">
        <v>100000</v>
      </c>
      <c r="E136" s="68">
        <v>100000</v>
      </c>
      <c r="F136" s="68">
        <v>17925</v>
      </c>
      <c r="G136" s="55">
        <f>F136/C136*100</f>
        <v>29.218080164305853</v>
      </c>
      <c r="H136" s="33">
        <f>F136/E136*100</f>
        <v>17.925</v>
      </c>
    </row>
    <row r="137" spans="1:8" ht="15" customHeight="1">
      <c r="A137" s="52"/>
      <c r="B137" s="53" t="s">
        <v>282</v>
      </c>
      <c r="C137" s="68">
        <v>491806.69</v>
      </c>
      <c r="D137" s="68">
        <v>1350000</v>
      </c>
      <c r="E137" s="68">
        <v>1350000</v>
      </c>
      <c r="F137" s="68">
        <v>485480.7</v>
      </c>
      <c r="G137" s="55">
        <f>F137/C137*100</f>
        <v>98.71372428870376</v>
      </c>
      <c r="H137" s="33">
        <f>F137/E137*100</f>
        <v>35.961533333333335</v>
      </c>
    </row>
    <row r="138" spans="1:8" ht="15">
      <c r="A138" s="52"/>
      <c r="B138" s="56" t="s">
        <v>283</v>
      </c>
      <c r="C138" s="69">
        <f>C136-C137</f>
        <v>-430457.69</v>
      </c>
      <c r="D138" s="69">
        <f>D136-D137</f>
        <v>-1250000</v>
      </c>
      <c r="E138" s="69">
        <f>E136-E137</f>
        <v>-1250000</v>
      </c>
      <c r="F138" s="69">
        <f>F136-F137</f>
        <v>-467555.7</v>
      </c>
      <c r="G138" s="58">
        <f>F138/C138*100</f>
        <v>108.6182709385445</v>
      </c>
      <c r="H138" s="58">
        <f>F138/E138*100</f>
        <v>37.404456</v>
      </c>
    </row>
    <row r="139" spans="1:8" ht="15.75" hidden="1">
      <c r="A139" s="63" t="s">
        <v>284</v>
      </c>
      <c r="B139" s="63" t="s">
        <v>278</v>
      </c>
      <c r="C139" s="66"/>
      <c r="D139" s="66"/>
      <c r="E139" s="66"/>
      <c r="F139" s="66"/>
      <c r="G139" s="66"/>
      <c r="H139" s="66"/>
    </row>
    <row r="140" spans="1:8" ht="15" customHeight="1" hidden="1">
      <c r="A140" s="52"/>
      <c r="B140" s="53" t="s">
        <v>279</v>
      </c>
      <c r="C140" s="33"/>
      <c r="D140" s="33"/>
      <c r="E140" s="33"/>
      <c r="F140" s="33"/>
      <c r="G140" s="68"/>
      <c r="H140" s="68"/>
    </row>
    <row r="141" spans="1:8" ht="15" customHeight="1">
      <c r="A141" s="63" t="s">
        <v>284</v>
      </c>
      <c r="B141" s="63" t="s">
        <v>278</v>
      </c>
      <c r="C141" s="66"/>
      <c r="D141" s="66"/>
      <c r="E141" s="66"/>
      <c r="F141" s="66"/>
      <c r="G141" s="66"/>
      <c r="H141" s="66"/>
    </row>
    <row r="142" spans="1:8" ht="15" customHeight="1">
      <c r="A142" s="52"/>
      <c r="B142" s="53" t="s">
        <v>342</v>
      </c>
      <c r="C142" s="68">
        <v>-884660</v>
      </c>
      <c r="D142" s="68">
        <v>200000</v>
      </c>
      <c r="E142" s="68">
        <v>200000</v>
      </c>
      <c r="F142" s="68">
        <v>1136848.29</v>
      </c>
      <c r="G142" s="55">
        <f>F142/C142*100</f>
        <v>-128.5068037438112</v>
      </c>
      <c r="H142" s="33">
        <f>F142/E142*100</f>
        <v>568.424145</v>
      </c>
    </row>
    <row r="143" spans="1:8" ht="16.5" customHeight="1">
      <c r="A143" s="70" t="s">
        <v>285</v>
      </c>
      <c r="B143" s="70" t="s">
        <v>286</v>
      </c>
      <c r="C143" s="71"/>
      <c r="D143" s="71"/>
      <c r="E143" s="71"/>
      <c r="F143" s="71"/>
      <c r="G143" s="71"/>
      <c r="H143" s="71"/>
    </row>
    <row r="144" spans="1:8" ht="17.25" customHeight="1">
      <c r="A144" s="72"/>
      <c r="B144" s="73" t="s">
        <v>287</v>
      </c>
      <c r="C144" s="74">
        <f>C123+C136</f>
        <v>8908111.03</v>
      </c>
      <c r="D144" s="74">
        <f>D123+D136+D142</f>
        <v>41500000</v>
      </c>
      <c r="E144" s="74">
        <f>E123+E136+E142</f>
        <v>41500000</v>
      </c>
      <c r="F144" s="74">
        <f>F123+F136</f>
        <v>8551430.799999999</v>
      </c>
      <c r="G144" s="74">
        <f>F144/C144*100</f>
        <v>95.99600601296052</v>
      </c>
      <c r="H144" s="74">
        <f>F144/E144*100</f>
        <v>20.60585734939759</v>
      </c>
    </row>
    <row r="145" spans="1:8" ht="15" customHeight="1">
      <c r="A145" s="72"/>
      <c r="B145" s="73" t="s">
        <v>288</v>
      </c>
      <c r="C145" s="74">
        <f>C126+C137</f>
        <v>7648602.15</v>
      </c>
      <c r="D145" s="74">
        <f>D126+D137</f>
        <v>41500000</v>
      </c>
      <c r="E145" s="74">
        <f>E126+E137</f>
        <v>41500000</v>
      </c>
      <c r="F145" s="74">
        <f>F126+F137</f>
        <v>8020495.760000001</v>
      </c>
      <c r="G145" s="74">
        <f>F145/C145*100</f>
        <v>104.86224283479042</v>
      </c>
      <c r="H145" s="74">
        <f>F145/E145*100</f>
        <v>19.326495807228916</v>
      </c>
    </row>
    <row r="146" spans="1:8" ht="17.25" customHeight="1">
      <c r="A146" s="52"/>
      <c r="B146" s="61" t="s">
        <v>975</v>
      </c>
      <c r="C146" s="68">
        <f>C142+C144-C145</f>
        <v>374848.87999999896</v>
      </c>
      <c r="D146" s="68"/>
      <c r="E146" s="33"/>
      <c r="F146" s="58">
        <f>F142+F144-F145</f>
        <v>1667783.3299999991</v>
      </c>
      <c r="G146" s="57"/>
      <c r="H146" s="33"/>
    </row>
    <row r="147" spans="1:3" ht="19.5" customHeight="1" hidden="1">
      <c r="A147" s="75"/>
      <c r="B147" s="75" t="s">
        <v>286</v>
      </c>
      <c r="C147" s="76"/>
    </row>
    <row r="148" spans="1:8" ht="18.75" customHeight="1" hidden="1">
      <c r="A148" s="52"/>
      <c r="B148" s="53" t="s">
        <v>289</v>
      </c>
      <c r="C148" s="69"/>
      <c r="D148" s="69"/>
      <c r="E148" s="69"/>
      <c r="F148" s="69"/>
      <c r="G148" s="77"/>
      <c r="H148" s="69"/>
    </row>
    <row r="149" spans="1:4" ht="16.5" customHeight="1" hidden="1">
      <c r="A149" s="78"/>
      <c r="B149" s="78"/>
      <c r="C149" s="79"/>
      <c r="D149" s="79"/>
    </row>
    <row r="150" spans="1:8" ht="15.75" customHeight="1" hidden="1">
      <c r="A150" s="80"/>
      <c r="B150" s="53" t="s">
        <v>289</v>
      </c>
      <c r="C150" s="69"/>
      <c r="D150" s="69"/>
      <c r="E150" s="69"/>
      <c r="F150" s="81"/>
      <c r="G150" s="69"/>
      <c r="H150" s="81"/>
    </row>
    <row r="151" spans="1:8" ht="19.5" customHeight="1" hidden="1">
      <c r="A151" s="80"/>
      <c r="B151" s="82" t="s">
        <v>290</v>
      </c>
      <c r="C151" s="68">
        <f>C142+C144-C145</f>
        <v>374848.87999999896</v>
      </c>
      <c r="D151" s="33"/>
      <c r="E151" s="33"/>
      <c r="F151" s="68">
        <f>F142+F144-F145</f>
        <v>1667783.3299999991</v>
      </c>
      <c r="G151" s="55">
        <f>F151/C151*100</f>
        <v>444.921518773113</v>
      </c>
      <c r="H151" s="68"/>
    </row>
    <row r="152" spans="1:8" ht="26.25" customHeight="1">
      <c r="A152" s="80"/>
      <c r="B152" s="636" t="s">
        <v>291</v>
      </c>
      <c r="C152" s="637"/>
      <c r="D152" s="637"/>
      <c r="E152" s="637"/>
      <c r="F152" s="637"/>
      <c r="G152" s="637"/>
      <c r="H152" s="637"/>
    </row>
    <row r="153" spans="1:8" ht="11.25" customHeight="1" hidden="1">
      <c r="A153" s="80"/>
      <c r="B153" s="637"/>
      <c r="C153" s="637"/>
      <c r="D153" s="637"/>
      <c r="E153" s="637"/>
      <c r="F153" s="637"/>
      <c r="G153" s="637"/>
      <c r="H153" s="637"/>
    </row>
    <row r="154" spans="1:8" ht="18" customHeight="1">
      <c r="A154" s="80"/>
      <c r="B154" s="637"/>
      <c r="C154" s="637"/>
      <c r="D154" s="637"/>
      <c r="E154" s="637"/>
      <c r="F154" s="637"/>
      <c r="G154" s="637"/>
      <c r="H154" s="637"/>
    </row>
    <row r="155" spans="1:2" ht="21.75" customHeight="1" hidden="1">
      <c r="A155" s="80"/>
      <c r="B155" s="634"/>
    </row>
    <row r="156" spans="1:2" ht="21.75" customHeight="1" hidden="1">
      <c r="A156" s="80"/>
      <c r="B156" s="637"/>
    </row>
    <row r="157" spans="1:2" ht="21.75" customHeight="1">
      <c r="A157" s="80"/>
      <c r="B157" s="4"/>
    </row>
    <row r="158" spans="1:7" ht="21.75" customHeight="1" hidden="1">
      <c r="A158" s="80"/>
      <c r="B158" s="4"/>
      <c r="G158" s="83"/>
    </row>
    <row r="159" spans="1:8" ht="0.75" customHeight="1" hidden="1">
      <c r="A159" s="80"/>
      <c r="B159" s="634"/>
      <c r="C159" s="635"/>
      <c r="D159" s="635"/>
      <c r="E159" s="635"/>
      <c r="F159" s="635"/>
      <c r="G159" s="635"/>
      <c r="H159" s="635"/>
    </row>
    <row r="160" spans="1:8" ht="30" customHeight="1" hidden="1">
      <c r="A160" s="80"/>
      <c r="B160" s="635"/>
      <c r="C160" s="635"/>
      <c r="D160" s="635"/>
      <c r="E160" s="635"/>
      <c r="F160" s="635"/>
      <c r="G160" s="635"/>
      <c r="H160" s="635"/>
    </row>
    <row r="161" spans="1:8" ht="15" customHeight="1">
      <c r="A161" s="80"/>
      <c r="B161" s="634" t="s">
        <v>855</v>
      </c>
      <c r="C161" s="635"/>
      <c r="D161" s="635"/>
      <c r="E161" s="635"/>
      <c r="F161" s="635"/>
      <c r="G161" s="635"/>
      <c r="H161" s="635"/>
    </row>
    <row r="162" spans="1:8" ht="33" customHeight="1">
      <c r="A162" s="80"/>
      <c r="B162" s="635"/>
      <c r="C162" s="635"/>
      <c r="D162" s="635"/>
      <c r="E162" s="635"/>
      <c r="F162" s="635"/>
      <c r="G162" s="635"/>
      <c r="H162" s="635"/>
    </row>
    <row r="163" spans="1:5" ht="12.75">
      <c r="A163" s="80"/>
      <c r="B163" s="80"/>
      <c r="E163" s="84"/>
    </row>
    <row r="164" spans="1:2" ht="12.75">
      <c r="A164" s="80"/>
      <c r="B164" s="80"/>
    </row>
    <row r="165" spans="1:2" ht="12.75">
      <c r="A165" s="80"/>
      <c r="B165" s="80"/>
    </row>
    <row r="166" spans="1:2" ht="12.75">
      <c r="A166" s="80"/>
      <c r="B166" s="80"/>
    </row>
    <row r="167" spans="1:2" ht="12.75">
      <c r="A167" s="80"/>
      <c r="B167" s="80"/>
    </row>
    <row r="168" spans="1:2" ht="12.75" hidden="1">
      <c r="A168" s="80"/>
      <c r="B168" s="80"/>
    </row>
    <row r="169" spans="1:2" ht="12.75" hidden="1">
      <c r="A169" s="80"/>
      <c r="B169" s="80"/>
    </row>
    <row r="170" spans="1:2" ht="12.75">
      <c r="A170" s="80"/>
      <c r="B170" s="80"/>
    </row>
    <row r="171" spans="1:2" ht="17.25" customHeight="1">
      <c r="A171" s="85"/>
      <c r="B171" s="80"/>
    </row>
    <row r="172" spans="1:2" ht="12.75" hidden="1">
      <c r="A172" s="80"/>
      <c r="B172" s="80"/>
    </row>
    <row r="173" spans="1:2" ht="15">
      <c r="A173" s="80"/>
      <c r="B173" s="86"/>
    </row>
    <row r="174" spans="1:8" ht="12.75" customHeight="1">
      <c r="A174" s="80"/>
      <c r="B174" s="634"/>
      <c r="C174" s="635"/>
      <c r="D174" s="635"/>
      <c r="E174" s="635"/>
      <c r="F174" s="635"/>
      <c r="G174" s="635"/>
      <c r="H174" s="635"/>
    </row>
    <row r="175" spans="1:8" ht="12.75">
      <c r="A175" s="80"/>
      <c r="B175" s="635"/>
      <c r="C175" s="635"/>
      <c r="D175" s="635"/>
      <c r="E175" s="635"/>
      <c r="F175" s="635"/>
      <c r="G175" s="635"/>
      <c r="H175" s="635"/>
    </row>
    <row r="176" spans="1:2" ht="12.75">
      <c r="A176" s="80"/>
      <c r="B176" s="80"/>
    </row>
    <row r="177" spans="1:2" ht="12.75">
      <c r="A177" s="80"/>
      <c r="B177" s="80"/>
    </row>
    <row r="178" spans="1:2" ht="12.75">
      <c r="A178" s="80"/>
      <c r="B178" s="80"/>
    </row>
    <row r="179" spans="1:2" ht="22.5" customHeight="1" hidden="1">
      <c r="A179" s="85" t="s">
        <v>292</v>
      </c>
      <c r="B179" s="80"/>
    </row>
    <row r="180" spans="1:2" ht="12.75">
      <c r="A180" s="80"/>
      <c r="B180" s="80"/>
    </row>
    <row r="181" spans="1:2" ht="12.75">
      <c r="A181" s="80"/>
      <c r="B181" s="80"/>
    </row>
    <row r="182" spans="1:2" ht="12.75">
      <c r="A182" s="80"/>
      <c r="B182" s="80"/>
    </row>
    <row r="183" spans="1:2" ht="12.75">
      <c r="A183" s="80"/>
      <c r="B183" s="80"/>
    </row>
    <row r="184" spans="1:2" ht="15">
      <c r="A184" s="80"/>
      <c r="B184" s="86"/>
    </row>
    <row r="185" spans="1:2" ht="12.75">
      <c r="A185" s="80"/>
      <c r="B185" s="80"/>
    </row>
    <row r="186" spans="1:2" ht="12.75">
      <c r="A186" s="80"/>
      <c r="B186" s="80"/>
    </row>
    <row r="187" spans="1:2" ht="12.75">
      <c r="A187" s="80"/>
      <c r="B187" s="80"/>
    </row>
    <row r="188" spans="1:2" ht="12.75">
      <c r="A188" s="80"/>
      <c r="B188" s="80"/>
    </row>
    <row r="189" spans="1:2" ht="12.75">
      <c r="A189" s="80"/>
      <c r="B189" s="80"/>
    </row>
    <row r="190" spans="1:2" ht="12.75">
      <c r="A190" s="80"/>
      <c r="B190" s="80"/>
    </row>
    <row r="191" spans="1:2" ht="12.75">
      <c r="A191" s="80"/>
      <c r="B191" s="80"/>
    </row>
    <row r="192" spans="1:2" ht="12.75">
      <c r="A192" s="80"/>
      <c r="B192" s="80"/>
    </row>
    <row r="193" spans="1:2" ht="12.75">
      <c r="A193" s="80"/>
      <c r="B193" s="80"/>
    </row>
    <row r="194" spans="1:2" ht="12.75">
      <c r="A194" s="80"/>
      <c r="B194" s="80"/>
    </row>
    <row r="195" spans="1:2" ht="12.75">
      <c r="A195" s="80"/>
      <c r="B195" s="80"/>
    </row>
    <row r="196" spans="1:2" ht="12.75">
      <c r="A196" s="80"/>
      <c r="B196" s="80"/>
    </row>
    <row r="197" spans="1:2" ht="12.75">
      <c r="A197" s="80"/>
      <c r="B197" s="80"/>
    </row>
    <row r="198" spans="1:2" ht="12.75">
      <c r="A198" s="80"/>
      <c r="B198" s="80"/>
    </row>
    <row r="199" spans="1:2" ht="12.75">
      <c r="A199" s="80"/>
      <c r="B199" s="80"/>
    </row>
    <row r="200" spans="1:2" ht="12.75">
      <c r="A200" s="80"/>
      <c r="B200" s="80"/>
    </row>
    <row r="201" spans="1:2" ht="12.75">
      <c r="A201" s="80"/>
      <c r="B201" s="80"/>
    </row>
    <row r="202" spans="1:2" ht="12.75">
      <c r="A202" s="80"/>
      <c r="B202" s="80"/>
    </row>
    <row r="203" spans="1:2" ht="12.75">
      <c r="A203" s="85" t="s">
        <v>293</v>
      </c>
      <c r="B203" s="80"/>
    </row>
    <row r="204" spans="1:2" ht="12.75">
      <c r="A204" s="80"/>
      <c r="B204" s="80"/>
    </row>
    <row r="205" spans="1:2" ht="12.75">
      <c r="A205" s="80"/>
      <c r="B205" s="80"/>
    </row>
    <row r="206" spans="1:2" ht="12.75">
      <c r="A206" s="80"/>
      <c r="B206" s="80"/>
    </row>
    <row r="207" spans="1:2" ht="12.75">
      <c r="A207" s="80"/>
      <c r="B207" s="80"/>
    </row>
    <row r="208" spans="1:2" ht="12.75">
      <c r="A208" s="80"/>
      <c r="B208" s="80"/>
    </row>
    <row r="209" spans="1:2" ht="12.75">
      <c r="A209" s="80"/>
      <c r="B209" s="80"/>
    </row>
    <row r="210" spans="1:7" ht="12.75">
      <c r="A210" s="80"/>
      <c r="B210" s="80"/>
      <c r="G210" s="83"/>
    </row>
    <row r="211" spans="1:7" ht="12.75">
      <c r="A211" s="80"/>
      <c r="B211" s="80"/>
      <c r="G211" s="83"/>
    </row>
    <row r="212" spans="1:7" ht="12.75">
      <c r="A212" s="80"/>
      <c r="B212" s="80"/>
      <c r="G212" s="83"/>
    </row>
    <row r="213" spans="1:7" ht="12.75">
      <c r="A213" s="80"/>
      <c r="B213" s="80"/>
      <c r="G213" s="83"/>
    </row>
    <row r="214" spans="1:7" ht="12.75">
      <c r="A214" s="80"/>
      <c r="B214" s="80"/>
      <c r="G214" s="83"/>
    </row>
    <row r="215" spans="1:7" ht="12.75">
      <c r="A215" s="80"/>
      <c r="B215" s="80"/>
      <c r="G215" s="83"/>
    </row>
    <row r="216" spans="1:7" ht="12.75">
      <c r="A216" s="80"/>
      <c r="B216" s="80"/>
      <c r="G216" s="83"/>
    </row>
    <row r="217" spans="1:2" ht="12.75">
      <c r="A217" s="80"/>
      <c r="B217" s="80"/>
    </row>
    <row r="218" spans="1:7" ht="12.75">
      <c r="A218" s="80"/>
      <c r="B218" s="80"/>
      <c r="G218" s="87"/>
    </row>
    <row r="219" spans="1:7" ht="12.75">
      <c r="A219" s="80"/>
      <c r="B219" s="80"/>
      <c r="G219" s="88"/>
    </row>
    <row r="220" spans="1:7" ht="12.75">
      <c r="A220" s="80"/>
      <c r="B220" s="80"/>
      <c r="G220" s="88"/>
    </row>
    <row r="221" spans="1:2" ht="12.75">
      <c r="A221" s="80"/>
      <c r="B221" s="80"/>
    </row>
    <row r="222" spans="1:2" ht="12.75">
      <c r="A222" s="80"/>
      <c r="B222" s="80"/>
    </row>
    <row r="223" spans="1:2" ht="12.75">
      <c r="A223" s="80"/>
      <c r="B223" s="80"/>
    </row>
    <row r="224" spans="1:2" ht="12.75">
      <c r="A224" s="80"/>
      <c r="B224" s="80"/>
    </row>
    <row r="225" spans="1:2" ht="12.75">
      <c r="A225" s="80"/>
      <c r="B225" s="80"/>
    </row>
    <row r="226" spans="1:2" ht="12.75">
      <c r="A226" s="80"/>
      <c r="B226" s="80"/>
    </row>
    <row r="227" spans="1:2" ht="12.75">
      <c r="A227" s="80"/>
      <c r="B227" s="80"/>
    </row>
    <row r="228" spans="1:7" ht="12.75">
      <c r="A228" s="80"/>
      <c r="B228" s="80"/>
      <c r="G228" s="83"/>
    </row>
    <row r="229" spans="1:2" ht="12.75">
      <c r="A229" s="80"/>
      <c r="B229" s="80"/>
    </row>
    <row r="230" spans="1:2" ht="12.75">
      <c r="A230" s="80"/>
      <c r="B230" s="80"/>
    </row>
    <row r="231" spans="1:2" ht="12.75">
      <c r="A231" s="80"/>
      <c r="B231" s="80"/>
    </row>
    <row r="232" spans="1:2" ht="12.75">
      <c r="A232" s="80"/>
      <c r="B232" s="80"/>
    </row>
    <row r="233" spans="1:2" ht="12.75">
      <c r="A233" s="80"/>
      <c r="B233" s="80"/>
    </row>
    <row r="234" spans="1:2" ht="12.75">
      <c r="A234" s="80"/>
      <c r="B234" s="80"/>
    </row>
    <row r="235" spans="1:2" ht="12.75">
      <c r="A235" s="80"/>
      <c r="B235" s="80"/>
    </row>
    <row r="236" spans="1:2" ht="12.75">
      <c r="A236" s="80"/>
      <c r="B236" s="80"/>
    </row>
    <row r="237" spans="1:2" ht="12.75">
      <c r="A237" s="80"/>
      <c r="B237" s="80"/>
    </row>
    <row r="238" spans="1:2" ht="12.75">
      <c r="A238" s="80"/>
      <c r="B238" s="80"/>
    </row>
    <row r="239" spans="1:2" ht="12.75">
      <c r="A239" s="80"/>
      <c r="B239" s="80"/>
    </row>
    <row r="240" spans="1:2" ht="12.75">
      <c r="A240" s="80"/>
      <c r="B240" s="80"/>
    </row>
    <row r="241" spans="1:2" ht="12.75">
      <c r="A241" s="80"/>
      <c r="B241" s="80"/>
    </row>
    <row r="242" spans="1:2" ht="12.75">
      <c r="A242" s="80"/>
      <c r="B242" s="80"/>
    </row>
    <row r="243" spans="1:2" ht="12.75">
      <c r="A243" s="80"/>
      <c r="B243" s="80"/>
    </row>
    <row r="244" spans="1:2" ht="12.75">
      <c r="A244" s="80"/>
      <c r="B244" s="80"/>
    </row>
    <row r="245" spans="1:2" ht="12.75">
      <c r="A245" s="80"/>
      <c r="B245" s="80"/>
    </row>
    <row r="246" spans="1:2" ht="12.75">
      <c r="A246" s="80"/>
      <c r="B246" s="80"/>
    </row>
    <row r="247" spans="1:2" ht="12.75">
      <c r="A247" s="80"/>
      <c r="B247" s="80"/>
    </row>
    <row r="248" spans="1:2" ht="12.75">
      <c r="A248" s="80"/>
      <c r="B248" s="80"/>
    </row>
    <row r="249" spans="1:2" ht="12.75">
      <c r="A249" s="80"/>
      <c r="B249" s="80"/>
    </row>
    <row r="250" spans="1:2" ht="12.75">
      <c r="A250" s="80"/>
      <c r="B250" s="80"/>
    </row>
    <row r="251" spans="1:2" ht="12.75">
      <c r="A251" s="80"/>
      <c r="B251" s="80"/>
    </row>
    <row r="252" spans="1:2" ht="12.75">
      <c r="A252" s="80"/>
      <c r="B252" s="80"/>
    </row>
    <row r="253" spans="1:2" ht="12.75">
      <c r="A253" s="80"/>
      <c r="B253" s="80"/>
    </row>
    <row r="254" spans="1:2" ht="12.75">
      <c r="A254" s="80"/>
      <c r="B254" s="80"/>
    </row>
    <row r="255" spans="1:2" ht="12.75">
      <c r="A255" s="85" t="s">
        <v>294</v>
      </c>
      <c r="B255" s="80"/>
    </row>
    <row r="256" spans="1:2" ht="12.75">
      <c r="A256" s="80"/>
      <c r="B256" s="80"/>
    </row>
    <row r="257" spans="1:2" ht="12.75">
      <c r="A257" s="80"/>
      <c r="B257" s="80"/>
    </row>
    <row r="258" spans="1:2" ht="12.75">
      <c r="A258" s="80"/>
      <c r="B258" s="80"/>
    </row>
    <row r="259" spans="1:2" ht="12.75">
      <c r="A259" s="80"/>
      <c r="B259" s="80"/>
    </row>
    <row r="260" spans="1:2" ht="12.75">
      <c r="A260" s="80"/>
      <c r="B260" s="80"/>
    </row>
    <row r="261" spans="1:2" ht="12.75">
      <c r="A261" s="80"/>
      <c r="B261" s="80"/>
    </row>
    <row r="262" spans="1:2" ht="12.75">
      <c r="A262" s="80"/>
      <c r="B262" s="80"/>
    </row>
    <row r="263" spans="1:2" ht="12.75">
      <c r="A263" s="80"/>
      <c r="B263" s="80"/>
    </row>
    <row r="264" spans="1:2" ht="12.75">
      <c r="A264" s="80"/>
      <c r="B264" s="80"/>
    </row>
    <row r="265" spans="1:2" ht="12.75">
      <c r="A265" s="80"/>
      <c r="B265" s="80"/>
    </row>
    <row r="266" spans="1:2" ht="12.75">
      <c r="A266" s="80"/>
      <c r="B266" s="80"/>
    </row>
    <row r="267" spans="1:2" ht="12.75">
      <c r="A267" s="80"/>
      <c r="B267" s="80"/>
    </row>
    <row r="268" spans="1:2" ht="12.75">
      <c r="A268" s="80"/>
      <c r="B268" s="80"/>
    </row>
    <row r="269" spans="1:2" ht="12.75">
      <c r="A269" s="80"/>
      <c r="B269" s="80"/>
    </row>
    <row r="270" spans="1:2" ht="12.75">
      <c r="A270" s="80"/>
      <c r="B270" s="80"/>
    </row>
    <row r="271" spans="1:2" ht="12.75">
      <c r="A271" s="80"/>
      <c r="B271" s="80"/>
    </row>
    <row r="272" spans="1:2" ht="12.75">
      <c r="A272" s="80"/>
      <c r="B272" s="80"/>
    </row>
    <row r="273" spans="1:2" ht="12.75">
      <c r="A273" s="80"/>
      <c r="B273" s="80"/>
    </row>
    <row r="274" spans="1:2" ht="12.75">
      <c r="A274" s="80"/>
      <c r="B274" s="80"/>
    </row>
    <row r="275" spans="1:2" ht="12.75">
      <c r="A275" s="80"/>
      <c r="B275" s="80"/>
    </row>
    <row r="276" spans="1:2" ht="12.75">
      <c r="A276" s="80"/>
      <c r="B276" s="80"/>
    </row>
    <row r="277" spans="1:2" ht="12.75">
      <c r="A277" s="80"/>
      <c r="B277" s="80"/>
    </row>
    <row r="278" spans="1:2" ht="12.75">
      <c r="A278" s="80"/>
      <c r="B278" s="80"/>
    </row>
    <row r="279" spans="1:2" ht="12.75">
      <c r="A279" s="80"/>
      <c r="B279" s="80"/>
    </row>
    <row r="280" spans="1:2" ht="12.75">
      <c r="A280" s="80"/>
      <c r="B280" s="80"/>
    </row>
    <row r="281" spans="1:2" ht="12.75">
      <c r="A281" s="80"/>
      <c r="B281" s="80"/>
    </row>
    <row r="282" spans="1:2" ht="12.75">
      <c r="A282" s="80"/>
      <c r="B282" s="80"/>
    </row>
    <row r="283" spans="1:2" ht="12.75">
      <c r="A283" s="80"/>
      <c r="B283" s="80"/>
    </row>
    <row r="284" spans="1:2" ht="12.75">
      <c r="A284" s="80"/>
      <c r="B284" s="80"/>
    </row>
    <row r="285" spans="1:2" ht="12.75">
      <c r="A285" s="80"/>
      <c r="B285" s="80"/>
    </row>
    <row r="286" spans="1:2" ht="12.75">
      <c r="A286" s="80"/>
      <c r="B286" s="80"/>
    </row>
    <row r="287" spans="1:2" ht="12.75">
      <c r="A287" s="80"/>
      <c r="B287" s="80"/>
    </row>
    <row r="288" spans="1:2" ht="12.75">
      <c r="A288" s="80"/>
      <c r="B288" s="80"/>
    </row>
    <row r="289" spans="1:2" ht="12.75">
      <c r="A289" s="80"/>
      <c r="B289" s="80"/>
    </row>
    <row r="290" spans="1:2" ht="12.75" hidden="1">
      <c r="A290" s="80" t="s">
        <v>295</v>
      </c>
      <c r="B290" s="80"/>
    </row>
    <row r="291" spans="1:2" ht="12.75">
      <c r="A291" s="80"/>
      <c r="B291" s="80"/>
    </row>
    <row r="292" spans="1:2" ht="12.75">
      <c r="A292" s="80"/>
      <c r="B292" s="80"/>
    </row>
    <row r="293" spans="1:2" ht="12.75">
      <c r="A293" s="80"/>
      <c r="B293" s="80"/>
    </row>
    <row r="294" spans="1:2" ht="12.75">
      <c r="A294" s="80"/>
      <c r="B294" s="80"/>
    </row>
    <row r="295" spans="1:2" ht="12.75">
      <c r="A295" s="80"/>
      <c r="B295" s="80"/>
    </row>
    <row r="296" spans="1:2" ht="12.75">
      <c r="A296" s="80"/>
      <c r="B296" s="80"/>
    </row>
    <row r="297" spans="1:2" ht="12.75">
      <c r="A297" s="80"/>
      <c r="B297" s="80"/>
    </row>
    <row r="298" spans="1:2" ht="12.75">
      <c r="A298" s="80"/>
      <c r="B298" s="80"/>
    </row>
    <row r="299" spans="1:2" ht="12.75">
      <c r="A299" s="80"/>
      <c r="B299" s="80"/>
    </row>
    <row r="300" spans="1:2" ht="12.75">
      <c r="A300" s="80"/>
      <c r="B300" s="80"/>
    </row>
    <row r="301" spans="1:2" ht="12.75">
      <c r="A301" s="80"/>
      <c r="B301" s="80"/>
    </row>
    <row r="302" spans="1:2" ht="12.75">
      <c r="A302" s="80"/>
      <c r="B302" s="80"/>
    </row>
    <row r="303" spans="1:2" ht="12.75">
      <c r="A303" s="80"/>
      <c r="B303" s="80"/>
    </row>
    <row r="304" spans="1:2" ht="12.75">
      <c r="A304" s="80"/>
      <c r="B304" s="80"/>
    </row>
    <row r="305" spans="1:2" ht="12.75">
      <c r="A305" s="80"/>
      <c r="B305" s="80"/>
    </row>
    <row r="306" spans="1:2" ht="12.75">
      <c r="A306" s="80"/>
      <c r="B306" s="80"/>
    </row>
    <row r="307" spans="1:2" ht="12.75">
      <c r="A307" s="80"/>
      <c r="B307" s="80"/>
    </row>
    <row r="308" spans="1:2" ht="12.75">
      <c r="A308" s="80"/>
      <c r="B308" s="80"/>
    </row>
    <row r="309" spans="1:2" ht="12.75">
      <c r="A309" s="80"/>
      <c r="B309" s="80"/>
    </row>
    <row r="310" spans="1:2" ht="12.75">
      <c r="A310" s="80"/>
      <c r="B310" s="80"/>
    </row>
    <row r="311" spans="1:2" ht="12.75">
      <c r="A311" s="80"/>
      <c r="B311" s="80"/>
    </row>
    <row r="312" spans="1:2" ht="12.75">
      <c r="A312" s="80"/>
      <c r="B312" s="80"/>
    </row>
    <row r="313" spans="1:2" ht="12.75">
      <c r="A313" s="80"/>
      <c r="B313" s="80"/>
    </row>
    <row r="314" spans="1:2" ht="12.75">
      <c r="A314" s="80"/>
      <c r="B314" s="80"/>
    </row>
    <row r="315" spans="1:2" ht="12.75">
      <c r="A315" s="80"/>
      <c r="B315" s="80"/>
    </row>
    <row r="316" spans="1:2" ht="12.75">
      <c r="A316" s="80"/>
      <c r="B316" s="80"/>
    </row>
    <row r="317" spans="1:2" ht="12.75">
      <c r="A317" s="80"/>
      <c r="B317" s="80"/>
    </row>
    <row r="318" spans="1:2" ht="12.75">
      <c r="A318" s="80"/>
      <c r="B318" s="80"/>
    </row>
    <row r="319" spans="1:2" ht="12.75">
      <c r="A319" s="80"/>
      <c r="B319" s="80"/>
    </row>
    <row r="320" spans="1:2" ht="12.75">
      <c r="A320" s="80"/>
      <c r="B320" s="80"/>
    </row>
    <row r="321" spans="1:2" ht="12.75">
      <c r="A321" s="80"/>
      <c r="B321" s="80"/>
    </row>
    <row r="322" spans="1:2" ht="12.75">
      <c r="A322" s="80"/>
      <c r="B322" s="80"/>
    </row>
    <row r="323" spans="1:2" ht="12.75">
      <c r="A323" s="80"/>
      <c r="B323" s="80"/>
    </row>
    <row r="324" spans="1:2" ht="12.75">
      <c r="A324" s="80"/>
      <c r="B324" s="80"/>
    </row>
    <row r="325" spans="1:2" ht="12.75">
      <c r="A325" s="80"/>
      <c r="B325" s="80"/>
    </row>
    <row r="326" spans="1:2" ht="12.75">
      <c r="A326" s="80"/>
      <c r="B326" s="80"/>
    </row>
    <row r="327" spans="1:2" ht="12.75">
      <c r="A327" s="80"/>
      <c r="B327" s="80"/>
    </row>
    <row r="328" spans="1:2" ht="12.75">
      <c r="A328" s="80"/>
      <c r="B328" s="80"/>
    </row>
    <row r="329" spans="1:2" ht="12.75">
      <c r="A329" s="80"/>
      <c r="B329" s="80"/>
    </row>
    <row r="330" spans="1:2" ht="12.75">
      <c r="A330" s="80"/>
      <c r="B330" s="80"/>
    </row>
    <row r="331" spans="1:2" ht="12.75">
      <c r="A331" s="80"/>
      <c r="B331" s="80"/>
    </row>
    <row r="332" spans="1:2" ht="12.75">
      <c r="A332" s="80"/>
      <c r="B332" s="80"/>
    </row>
    <row r="333" spans="1:2" ht="12.75">
      <c r="A333" s="80"/>
      <c r="B333" s="80"/>
    </row>
    <row r="334" spans="1:2" ht="12.75">
      <c r="A334" s="80"/>
      <c r="B334" s="80"/>
    </row>
    <row r="335" spans="1:2" ht="12.75">
      <c r="A335" s="80"/>
      <c r="B335" s="80"/>
    </row>
    <row r="336" spans="1:2" ht="12.75">
      <c r="A336" s="80"/>
      <c r="B336" s="80"/>
    </row>
    <row r="337" spans="1:2" ht="12.75">
      <c r="A337" s="80"/>
      <c r="B337" s="80"/>
    </row>
    <row r="338" spans="1:2" ht="12.75">
      <c r="A338" s="80"/>
      <c r="B338" s="80"/>
    </row>
    <row r="339" spans="1:2" ht="12.75">
      <c r="A339" s="80"/>
      <c r="B339" s="80"/>
    </row>
    <row r="340" spans="1:2" ht="12.75">
      <c r="A340" s="80"/>
      <c r="B340" s="80"/>
    </row>
    <row r="341" spans="1:2" ht="12.75">
      <c r="A341" s="80"/>
      <c r="B341" s="80"/>
    </row>
    <row r="342" spans="1:2" ht="12.75">
      <c r="A342" s="80"/>
      <c r="B342" s="80"/>
    </row>
    <row r="343" spans="1:2" ht="12.75">
      <c r="A343" s="80"/>
      <c r="B343" s="80"/>
    </row>
    <row r="344" spans="1:2" ht="12.75">
      <c r="A344" s="80"/>
      <c r="B344" s="80"/>
    </row>
    <row r="345" spans="1:2" ht="12.75">
      <c r="A345" s="80"/>
      <c r="B345" s="80"/>
    </row>
    <row r="346" spans="1:2" ht="12.75">
      <c r="A346" s="80"/>
      <c r="B346" s="80"/>
    </row>
    <row r="347" spans="1:2" ht="12.75">
      <c r="A347" s="80"/>
      <c r="B347" s="80"/>
    </row>
    <row r="348" spans="1:2" ht="12.75">
      <c r="A348" s="80"/>
      <c r="B348" s="80"/>
    </row>
    <row r="349" spans="1:2" ht="12.75">
      <c r="A349" s="80"/>
      <c r="B349" s="80"/>
    </row>
    <row r="350" spans="1:2" ht="12.75">
      <c r="A350" s="80"/>
      <c r="B350" s="80"/>
    </row>
    <row r="351" spans="1:2" ht="12.75">
      <c r="A351" s="80"/>
      <c r="B351" s="80"/>
    </row>
    <row r="352" spans="1:2" ht="12.75">
      <c r="A352" s="80"/>
      <c r="B352" s="80"/>
    </row>
    <row r="353" spans="1:2" ht="12.75">
      <c r="A353" s="80"/>
      <c r="B353" s="80"/>
    </row>
    <row r="354" spans="1:2" ht="12.75">
      <c r="A354" s="80"/>
      <c r="B354" s="80"/>
    </row>
    <row r="355" spans="1:2" ht="12.75">
      <c r="A355" s="80"/>
      <c r="B355" s="80"/>
    </row>
    <row r="356" spans="1:2" ht="12.75">
      <c r="A356" s="80"/>
      <c r="B356" s="80"/>
    </row>
    <row r="357" spans="1:2" ht="12.75">
      <c r="A357" s="80"/>
      <c r="B357" s="80"/>
    </row>
    <row r="358" spans="1:2" ht="12.75">
      <c r="A358" s="80"/>
      <c r="B358" s="80"/>
    </row>
    <row r="359" spans="1:2" ht="12.75">
      <c r="A359" s="80"/>
      <c r="B359" s="80"/>
    </row>
    <row r="360" spans="1:2" ht="12.75">
      <c r="A360" s="80"/>
      <c r="B360" s="80"/>
    </row>
    <row r="361" spans="1:2" ht="12.75">
      <c r="A361" s="80"/>
      <c r="B361" s="80"/>
    </row>
    <row r="362" spans="1:2" ht="12.75">
      <c r="A362" s="80"/>
      <c r="B362" s="80"/>
    </row>
    <row r="363" spans="1:2" ht="12.75">
      <c r="A363" s="80"/>
      <c r="B363" s="80"/>
    </row>
    <row r="364" spans="1:2" ht="12.75">
      <c r="A364" s="80"/>
      <c r="B364" s="80"/>
    </row>
    <row r="365" spans="1:2" ht="12.75">
      <c r="A365" s="80"/>
      <c r="B365" s="80"/>
    </row>
    <row r="366" spans="1:2" ht="12.75">
      <c r="A366" s="80"/>
      <c r="B366" s="80"/>
    </row>
    <row r="367" spans="1:2" ht="12.75">
      <c r="A367" s="80"/>
      <c r="B367" s="80"/>
    </row>
    <row r="368" spans="1:2" ht="12.75">
      <c r="A368" s="80"/>
      <c r="B368" s="80"/>
    </row>
    <row r="369" spans="1:2" ht="12.75">
      <c r="A369" s="80"/>
      <c r="B369" s="80"/>
    </row>
    <row r="370" spans="1:2" ht="12.75">
      <c r="A370" s="80"/>
      <c r="B370" s="80"/>
    </row>
    <row r="371" spans="1:2" ht="12.75">
      <c r="A371" s="80"/>
      <c r="B371" s="80"/>
    </row>
    <row r="372" spans="1:2" ht="12.75">
      <c r="A372" s="80"/>
      <c r="B372" s="80"/>
    </row>
    <row r="373" spans="1:2" ht="12.75">
      <c r="A373" s="80"/>
      <c r="B373" s="80"/>
    </row>
    <row r="374" spans="1:2" ht="12.75">
      <c r="A374" s="80"/>
      <c r="B374" s="80"/>
    </row>
    <row r="375" spans="1:2" ht="12.75">
      <c r="A375" s="80"/>
      <c r="B375" s="80"/>
    </row>
    <row r="376" spans="1:2" ht="12.75">
      <c r="A376" s="80"/>
      <c r="B376" s="80"/>
    </row>
    <row r="377" spans="1:2" ht="12.75">
      <c r="A377" s="80"/>
      <c r="B377" s="80"/>
    </row>
    <row r="378" spans="1:2" ht="12.75">
      <c r="A378" s="80"/>
      <c r="B378" s="80"/>
    </row>
    <row r="379" spans="1:2" ht="12.75">
      <c r="A379" s="80"/>
      <c r="B379" s="80"/>
    </row>
    <row r="380" spans="1:2" ht="12.75">
      <c r="A380" s="80"/>
      <c r="B380" s="80"/>
    </row>
    <row r="381" spans="1:2" ht="12.75">
      <c r="A381" s="80"/>
      <c r="B381" s="80"/>
    </row>
    <row r="382" spans="1:2" ht="12.75">
      <c r="A382" s="80"/>
      <c r="B382" s="80"/>
    </row>
    <row r="383" spans="1:2" ht="12.75">
      <c r="A383" s="80"/>
      <c r="B383" s="80"/>
    </row>
    <row r="384" spans="1:2" ht="12.75">
      <c r="A384" s="80"/>
      <c r="B384" s="80"/>
    </row>
    <row r="385" spans="1:2" ht="12.75">
      <c r="A385" s="80"/>
      <c r="B385" s="80"/>
    </row>
    <row r="386" spans="1:2" ht="12.75">
      <c r="A386" s="80"/>
      <c r="B386" s="80"/>
    </row>
    <row r="387" spans="1:2" ht="12.75">
      <c r="A387" s="80"/>
      <c r="B387" s="80"/>
    </row>
    <row r="388" spans="1:2" ht="12.75">
      <c r="A388" s="80"/>
      <c r="B388" s="80"/>
    </row>
    <row r="389" spans="1:2" ht="12.75">
      <c r="A389" s="80"/>
      <c r="B389" s="80"/>
    </row>
    <row r="390" spans="1:2" ht="12.75">
      <c r="A390" s="80"/>
      <c r="B390" s="80"/>
    </row>
    <row r="391" spans="1:2" ht="12.75">
      <c r="A391" s="80"/>
      <c r="B391" s="80"/>
    </row>
    <row r="392" spans="1:2" ht="12.75">
      <c r="A392" s="80"/>
      <c r="B392" s="80"/>
    </row>
    <row r="393" spans="1:2" ht="12.75">
      <c r="A393" s="80"/>
      <c r="B393" s="80"/>
    </row>
    <row r="394" spans="1:2" ht="12.75">
      <c r="A394" s="80"/>
      <c r="B394" s="80"/>
    </row>
    <row r="395" spans="1:2" ht="12.75">
      <c r="A395" s="80"/>
      <c r="B395" s="80"/>
    </row>
    <row r="396" spans="1:2" ht="12.75">
      <c r="A396" s="80"/>
      <c r="B396" s="80"/>
    </row>
    <row r="397" spans="1:4" ht="12.75">
      <c r="A397" s="52"/>
      <c r="B397" s="52"/>
      <c r="C397" s="89"/>
      <c r="D397" s="89"/>
    </row>
    <row r="398" spans="1:2" ht="12.75">
      <c r="A398" s="80"/>
      <c r="B398" s="80"/>
    </row>
    <row r="399" spans="1:2" ht="12.75">
      <c r="A399" s="80"/>
      <c r="B399" s="80"/>
    </row>
    <row r="400" spans="1:2" ht="12.75">
      <c r="A400" s="80"/>
      <c r="B400" s="80"/>
    </row>
    <row r="401" spans="1:2" ht="12.75">
      <c r="A401" s="80"/>
      <c r="B401" s="80"/>
    </row>
    <row r="402" spans="1:2" ht="12.75">
      <c r="A402" s="80"/>
      <c r="B402" s="80"/>
    </row>
    <row r="403" spans="1:2" ht="12.75">
      <c r="A403" s="80"/>
      <c r="B403" s="80"/>
    </row>
    <row r="404" spans="1:2" ht="12.75">
      <c r="A404" s="80"/>
      <c r="B404" s="80"/>
    </row>
    <row r="405" spans="1:2" ht="12.75">
      <c r="A405" s="80"/>
      <c r="B405" s="80"/>
    </row>
    <row r="406" spans="1:2" ht="12.75">
      <c r="A406" s="80"/>
      <c r="B406" s="80"/>
    </row>
    <row r="407" spans="1:2" ht="12.75">
      <c r="A407" s="80"/>
      <c r="B407" s="80"/>
    </row>
    <row r="408" spans="1:2" ht="12.75">
      <c r="A408" s="80"/>
      <c r="B408" s="80"/>
    </row>
    <row r="409" spans="1:2" ht="12.75">
      <c r="A409" s="80"/>
      <c r="B409" s="80"/>
    </row>
    <row r="410" spans="1:2" ht="12.75">
      <c r="A410" s="80"/>
      <c r="B410" s="80"/>
    </row>
    <row r="411" spans="1:2" ht="12.75">
      <c r="A411" s="80"/>
      <c r="B411" s="80"/>
    </row>
    <row r="412" spans="1:2" ht="12.75">
      <c r="A412" s="80"/>
      <c r="B412" s="80"/>
    </row>
    <row r="413" spans="1:2" ht="12.75">
      <c r="A413" s="80"/>
      <c r="B413" s="80"/>
    </row>
    <row r="414" spans="1:2" ht="12.75">
      <c r="A414" s="80"/>
      <c r="B414" s="80"/>
    </row>
    <row r="415" spans="1:2" ht="12.75">
      <c r="A415" s="80"/>
      <c r="B415" s="80"/>
    </row>
    <row r="416" spans="1:2" ht="12.75">
      <c r="A416" s="80"/>
      <c r="B416" s="80"/>
    </row>
    <row r="417" spans="1:2" ht="12.75">
      <c r="A417" s="80"/>
      <c r="B417" s="80"/>
    </row>
    <row r="418" spans="1:2" ht="12.75">
      <c r="A418" s="80"/>
      <c r="B418" s="80"/>
    </row>
    <row r="419" spans="1:2" ht="12.75">
      <c r="A419" s="80"/>
      <c r="B419" s="80"/>
    </row>
    <row r="420" spans="1:2" ht="12.75">
      <c r="A420" s="80"/>
      <c r="B420" s="80"/>
    </row>
    <row r="421" spans="1:2" ht="12.75">
      <c r="A421" s="80"/>
      <c r="B421" s="80"/>
    </row>
    <row r="422" spans="1:2" ht="12.75">
      <c r="A422" s="80"/>
      <c r="B422" s="80"/>
    </row>
    <row r="423" spans="1:2" ht="12.75">
      <c r="A423" s="80"/>
      <c r="B423" s="80"/>
    </row>
    <row r="424" spans="1:2" ht="12.75">
      <c r="A424" s="80"/>
      <c r="B424" s="80"/>
    </row>
    <row r="425" spans="1:2" ht="12.75">
      <c r="A425" s="80"/>
      <c r="B425" s="80"/>
    </row>
    <row r="426" spans="1:2" ht="12.75">
      <c r="A426" s="80"/>
      <c r="B426" s="80"/>
    </row>
    <row r="427" spans="1:2" ht="12.75">
      <c r="A427" s="80"/>
      <c r="B427" s="80"/>
    </row>
    <row r="428" spans="1:2" ht="12.75">
      <c r="A428" s="80"/>
      <c r="B428" s="80"/>
    </row>
    <row r="429" spans="1:2" ht="12.75">
      <c r="A429" s="80"/>
      <c r="B429" s="80"/>
    </row>
    <row r="430" spans="1:2" ht="12.75">
      <c r="A430" s="80"/>
      <c r="B430" s="80"/>
    </row>
    <row r="431" spans="1:2" ht="12.75">
      <c r="A431" s="80"/>
      <c r="B431" s="80"/>
    </row>
    <row r="432" spans="1:2" ht="12.75">
      <c r="A432" s="80"/>
      <c r="B432" s="80"/>
    </row>
    <row r="433" spans="1:2" ht="12.75">
      <c r="A433" s="80"/>
      <c r="B433" s="80"/>
    </row>
    <row r="434" spans="1:2" ht="12.75">
      <c r="A434" s="80"/>
      <c r="B434" s="80"/>
    </row>
    <row r="435" spans="1:2" ht="12.75">
      <c r="A435" s="80"/>
      <c r="B435" s="80"/>
    </row>
    <row r="436" spans="1:2" ht="12.75">
      <c r="A436" s="80"/>
      <c r="B436" s="80"/>
    </row>
    <row r="437" spans="1:2" ht="12.75">
      <c r="A437" s="80"/>
      <c r="B437" s="80"/>
    </row>
    <row r="438" spans="1:2" ht="12.75">
      <c r="A438" s="80"/>
      <c r="B438" s="80"/>
    </row>
    <row r="439" spans="1:2" ht="12.75">
      <c r="A439" s="80"/>
      <c r="B439" s="80"/>
    </row>
    <row r="440" spans="1:2" ht="12.75">
      <c r="A440" s="80"/>
      <c r="B440" s="80"/>
    </row>
    <row r="441" spans="1:2" ht="12.75">
      <c r="A441" s="80"/>
      <c r="B441" s="80"/>
    </row>
    <row r="442" spans="1:2" ht="12.75">
      <c r="A442" s="80"/>
      <c r="B442" s="80"/>
    </row>
    <row r="443" spans="1:2" ht="12.75">
      <c r="A443" s="80"/>
      <c r="B443" s="80"/>
    </row>
    <row r="444" spans="1:2" ht="12.75">
      <c r="A444" s="80"/>
      <c r="B444" s="80"/>
    </row>
    <row r="445" spans="1:2" ht="12.75">
      <c r="A445" s="80"/>
      <c r="B445" s="80"/>
    </row>
    <row r="446" spans="1:2" ht="12.75">
      <c r="A446" s="80"/>
      <c r="B446" s="80"/>
    </row>
    <row r="447" spans="1:2" ht="12.75">
      <c r="A447" s="80"/>
      <c r="B447" s="80"/>
    </row>
    <row r="448" spans="1:2" ht="12.75">
      <c r="A448" s="80"/>
      <c r="B448" s="80"/>
    </row>
    <row r="449" spans="1:2" ht="12.75">
      <c r="A449" s="80"/>
      <c r="B449" s="80"/>
    </row>
    <row r="450" spans="1:2" ht="12.75">
      <c r="A450" s="80"/>
      <c r="B450" s="80"/>
    </row>
    <row r="451" spans="1:2" ht="12.75">
      <c r="A451" s="80"/>
      <c r="B451" s="80"/>
    </row>
    <row r="452" spans="1:2" ht="12.75">
      <c r="A452" s="80"/>
      <c r="B452" s="80"/>
    </row>
    <row r="453" spans="1:2" ht="12.75">
      <c r="A453" s="80"/>
      <c r="B453" s="80"/>
    </row>
    <row r="454" spans="1:2" ht="12.75">
      <c r="A454" s="80"/>
      <c r="B454" s="80"/>
    </row>
    <row r="455" spans="1:2" ht="12.75">
      <c r="A455" s="80"/>
      <c r="B455" s="80"/>
    </row>
    <row r="456" spans="1:2" ht="12.75">
      <c r="A456" s="80"/>
      <c r="B456" s="80"/>
    </row>
    <row r="457" spans="1:2" ht="12.75">
      <c r="A457" s="80"/>
      <c r="B457" s="80"/>
    </row>
    <row r="458" spans="1:2" ht="12.75">
      <c r="A458" s="80"/>
      <c r="B458" s="80"/>
    </row>
    <row r="459" spans="1:2" ht="12.75">
      <c r="A459" s="80"/>
      <c r="B459" s="80"/>
    </row>
    <row r="460" spans="1:2" ht="12.75">
      <c r="A460" s="80"/>
      <c r="B460" s="80"/>
    </row>
    <row r="461" spans="1:2" ht="12.75">
      <c r="A461" s="80"/>
      <c r="B461" s="80"/>
    </row>
    <row r="462" spans="1:2" ht="12.75">
      <c r="A462" s="80"/>
      <c r="B462" s="80"/>
    </row>
    <row r="463" spans="1:2" ht="12.75">
      <c r="A463" s="80"/>
      <c r="B463" s="80"/>
    </row>
    <row r="464" spans="1:2" ht="12.75">
      <c r="A464" s="80"/>
      <c r="B464" s="80"/>
    </row>
    <row r="465" spans="1:2" ht="12.75">
      <c r="A465" s="80"/>
      <c r="B465" s="80"/>
    </row>
    <row r="466" spans="1:2" ht="12.75">
      <c r="A466" s="80"/>
      <c r="B466" s="80"/>
    </row>
    <row r="467" spans="1:2" ht="12.75">
      <c r="A467" s="80"/>
      <c r="B467" s="80"/>
    </row>
    <row r="468" spans="1:2" ht="12.75">
      <c r="A468" s="80"/>
      <c r="B468" s="80"/>
    </row>
    <row r="469" spans="1:2" ht="12.75">
      <c r="A469" s="80"/>
      <c r="B469" s="80"/>
    </row>
    <row r="470" spans="1:2" ht="12.75">
      <c r="A470" s="80"/>
      <c r="B470" s="80"/>
    </row>
    <row r="471" spans="1:2" ht="12.75">
      <c r="A471" s="80"/>
      <c r="B471" s="80"/>
    </row>
    <row r="472" spans="1:2" ht="12.75">
      <c r="A472" s="80"/>
      <c r="B472" s="80"/>
    </row>
    <row r="473" spans="1:2" ht="12.75">
      <c r="A473" s="80"/>
      <c r="B473" s="80"/>
    </row>
    <row r="474" spans="1:2" ht="12.75">
      <c r="A474" s="80"/>
      <c r="B474" s="80"/>
    </row>
    <row r="475" spans="1:2" ht="12.75">
      <c r="A475" s="80"/>
      <c r="B475" s="80"/>
    </row>
    <row r="476" spans="1:2" ht="12.75">
      <c r="A476" s="80"/>
      <c r="B476" s="80"/>
    </row>
    <row r="477" spans="1:2" ht="12.75">
      <c r="A477" s="80"/>
      <c r="B477" s="80"/>
    </row>
    <row r="478" spans="1:2" ht="12.75">
      <c r="A478" s="80"/>
      <c r="B478" s="80"/>
    </row>
    <row r="479" spans="1:2" ht="12.75">
      <c r="A479" s="80"/>
      <c r="B479" s="80"/>
    </row>
    <row r="480" spans="1:2" ht="12.75">
      <c r="A480" s="80"/>
      <c r="B480" s="80"/>
    </row>
    <row r="481" spans="1:2" ht="12.75">
      <c r="A481" s="80"/>
      <c r="B481" s="80"/>
    </row>
    <row r="482" spans="1:2" ht="12.75">
      <c r="A482" s="80"/>
      <c r="B482" s="80"/>
    </row>
    <row r="483" spans="1:2" ht="12.75">
      <c r="A483" s="80"/>
      <c r="B483" s="80"/>
    </row>
    <row r="484" spans="1:2" ht="12.75">
      <c r="A484" s="80"/>
      <c r="B484" s="80"/>
    </row>
    <row r="485" spans="1:2" ht="12.75">
      <c r="A485" s="80"/>
      <c r="B485" s="80"/>
    </row>
    <row r="486" spans="1:2" ht="12.75">
      <c r="A486" s="80"/>
      <c r="B486" s="80"/>
    </row>
    <row r="487" spans="1:2" ht="12.75">
      <c r="A487" s="80"/>
      <c r="B487" s="80"/>
    </row>
    <row r="488" spans="1:2" ht="12.75">
      <c r="A488" s="80"/>
      <c r="B488" s="80"/>
    </row>
    <row r="489" spans="1:2" ht="12.75">
      <c r="A489" s="80"/>
      <c r="B489" s="80"/>
    </row>
    <row r="490" spans="1:2" ht="12.75">
      <c r="A490" s="80"/>
      <c r="B490" s="80"/>
    </row>
    <row r="491" spans="1:2" ht="12.75">
      <c r="A491" s="80"/>
      <c r="B491" s="80"/>
    </row>
    <row r="492" spans="1:2" ht="12.75">
      <c r="A492" s="80"/>
      <c r="B492" s="80"/>
    </row>
    <row r="493" spans="1:2" ht="12.75">
      <c r="A493" s="80"/>
      <c r="B493" s="80"/>
    </row>
    <row r="494" spans="1:2" ht="12.75">
      <c r="A494" s="80"/>
      <c r="B494" s="80"/>
    </row>
    <row r="495" spans="1:2" ht="12.75">
      <c r="A495" s="80"/>
      <c r="B495" s="80"/>
    </row>
    <row r="496" spans="1:2" ht="12.75">
      <c r="A496" s="80"/>
      <c r="B496" s="80"/>
    </row>
    <row r="497" spans="1:2" ht="12.75">
      <c r="A497" s="80"/>
      <c r="B497" s="80"/>
    </row>
    <row r="498" spans="1:2" ht="12.75">
      <c r="A498" s="80"/>
      <c r="B498" s="80"/>
    </row>
    <row r="499" spans="1:2" ht="12.75">
      <c r="A499" s="80"/>
      <c r="B499" s="80"/>
    </row>
    <row r="500" spans="1:2" ht="12.75">
      <c r="A500" s="80"/>
      <c r="B500" s="80"/>
    </row>
    <row r="501" spans="1:2" ht="12.75">
      <c r="A501" s="80"/>
      <c r="B501" s="80"/>
    </row>
    <row r="502" spans="1:2" ht="12.75">
      <c r="A502" s="80"/>
      <c r="B502" s="80"/>
    </row>
    <row r="503" spans="1:2" ht="12.75">
      <c r="A503" s="80"/>
      <c r="B503" s="80"/>
    </row>
    <row r="504" spans="1:2" ht="12.75">
      <c r="A504" s="80"/>
      <c r="B504" s="80"/>
    </row>
    <row r="505" spans="1:2" ht="12.75">
      <c r="A505" s="80"/>
      <c r="B505" s="80"/>
    </row>
    <row r="506" spans="1:2" ht="12.75">
      <c r="A506" s="80"/>
      <c r="B506" s="80"/>
    </row>
    <row r="507" spans="1:2" ht="12.75">
      <c r="A507" s="80"/>
      <c r="B507" s="80"/>
    </row>
    <row r="508" spans="1:2" ht="12.75">
      <c r="A508" s="80"/>
      <c r="B508" s="80"/>
    </row>
    <row r="509" spans="1:2" ht="12.75">
      <c r="A509" s="80"/>
      <c r="B509" s="80"/>
    </row>
    <row r="510" spans="1:2" ht="12.75">
      <c r="A510" s="80"/>
      <c r="B510" s="80"/>
    </row>
    <row r="511" spans="1:2" ht="12.75">
      <c r="A511" s="80"/>
      <c r="B511" s="80"/>
    </row>
    <row r="512" spans="1:2" ht="12.75">
      <c r="A512" s="80"/>
      <c r="B512" s="80"/>
    </row>
    <row r="513" spans="1:2" ht="12.75">
      <c r="A513" s="80"/>
      <c r="B513" s="80"/>
    </row>
    <row r="514" spans="1:2" ht="12.75">
      <c r="A514" s="80"/>
      <c r="B514" s="80"/>
    </row>
    <row r="515" spans="1:2" ht="12.75">
      <c r="A515" s="80"/>
      <c r="B515" s="80"/>
    </row>
    <row r="516" spans="1:2" ht="12.75">
      <c r="A516" s="80"/>
      <c r="B516" s="80"/>
    </row>
    <row r="517" spans="1:2" ht="12.75">
      <c r="A517" s="80"/>
      <c r="B517" s="80"/>
    </row>
    <row r="518" spans="1:2" ht="12.75">
      <c r="A518" s="80"/>
      <c r="B518" s="80"/>
    </row>
    <row r="519" spans="1:2" ht="12.75">
      <c r="A519" s="80"/>
      <c r="B519" s="80"/>
    </row>
    <row r="520" spans="1:2" ht="12.75">
      <c r="A520" s="80"/>
      <c r="B520" s="80"/>
    </row>
    <row r="521" spans="1:2" ht="12.75">
      <c r="A521" s="80"/>
      <c r="B521" s="80"/>
    </row>
    <row r="522" spans="1:2" ht="12.75">
      <c r="A522" s="80"/>
      <c r="B522" s="80"/>
    </row>
    <row r="523" spans="1:2" ht="12.75">
      <c r="A523" s="80"/>
      <c r="B523" s="80"/>
    </row>
    <row r="524" spans="1:2" ht="12.75">
      <c r="A524" s="80"/>
      <c r="B524" s="80"/>
    </row>
    <row r="525" spans="1:2" ht="12.75">
      <c r="A525" s="80"/>
      <c r="B525" s="80"/>
    </row>
    <row r="526" spans="1:2" ht="12.75">
      <c r="A526" s="80"/>
      <c r="B526" s="80"/>
    </row>
    <row r="527" spans="1:2" ht="12.75">
      <c r="A527" s="80"/>
      <c r="B527" s="80"/>
    </row>
    <row r="528" spans="1:2" ht="12.75">
      <c r="A528" s="80"/>
      <c r="B528" s="80"/>
    </row>
    <row r="529" spans="1:2" ht="12.75">
      <c r="A529" s="80"/>
      <c r="B529" s="80"/>
    </row>
    <row r="530" spans="1:2" ht="12.75">
      <c r="A530" s="80"/>
      <c r="B530" s="80"/>
    </row>
    <row r="531" spans="1:2" ht="12.75">
      <c r="A531" s="80"/>
      <c r="B531" s="80"/>
    </row>
    <row r="532" spans="1:2" ht="12.75">
      <c r="A532" s="80"/>
      <c r="B532" s="80"/>
    </row>
    <row r="533" spans="1:2" ht="12.75">
      <c r="A533" s="80"/>
      <c r="B533" s="80"/>
    </row>
    <row r="534" spans="1:2" ht="12.75">
      <c r="A534" s="80"/>
      <c r="B534" s="80"/>
    </row>
    <row r="535" spans="1:2" ht="12.75">
      <c r="A535" s="80"/>
      <c r="B535" s="80"/>
    </row>
    <row r="536" spans="1:2" ht="12.75">
      <c r="A536" s="80"/>
      <c r="B536" s="80"/>
    </row>
    <row r="537" spans="1:2" ht="12.75">
      <c r="A537" s="80"/>
      <c r="B537" s="80"/>
    </row>
    <row r="538" spans="1:2" ht="12.75">
      <c r="A538" s="80"/>
      <c r="B538" s="80"/>
    </row>
    <row r="539" spans="1:2" ht="12.75">
      <c r="A539" s="80"/>
      <c r="B539" s="80"/>
    </row>
    <row r="540" spans="1:2" ht="12.75">
      <c r="A540" s="80"/>
      <c r="B540" s="80"/>
    </row>
    <row r="541" spans="1:2" ht="12.75">
      <c r="A541" s="80"/>
      <c r="B541" s="80"/>
    </row>
    <row r="542" spans="1:2" ht="12.75">
      <c r="A542" s="80"/>
      <c r="B542" s="80"/>
    </row>
    <row r="543" spans="1:2" ht="12.75">
      <c r="A543" s="80"/>
      <c r="B543" s="80"/>
    </row>
    <row r="544" spans="1:2" ht="12.75">
      <c r="A544" s="80"/>
      <c r="B544" s="80"/>
    </row>
    <row r="545" spans="1:2" ht="12.75">
      <c r="A545" s="80"/>
      <c r="B545" s="80"/>
    </row>
    <row r="546" spans="1:2" ht="12.75">
      <c r="A546" s="80"/>
      <c r="B546" s="80"/>
    </row>
    <row r="547" spans="1:2" ht="12.75">
      <c r="A547" s="80"/>
      <c r="B547" s="80"/>
    </row>
    <row r="548" spans="1:2" ht="12.75">
      <c r="A548" s="80"/>
      <c r="B548" s="80"/>
    </row>
    <row r="549" spans="1:2" ht="12.75">
      <c r="A549" s="80"/>
      <c r="B549" s="80"/>
    </row>
    <row r="550" spans="1:2" ht="12.75">
      <c r="A550" s="80"/>
      <c r="B550" s="80"/>
    </row>
    <row r="551" spans="1:2" ht="12.75">
      <c r="A551" s="80"/>
      <c r="B551" s="80"/>
    </row>
    <row r="552" spans="1:2" ht="12.75">
      <c r="A552" s="80"/>
      <c r="B552" s="80"/>
    </row>
    <row r="553" spans="1:2" ht="12.75">
      <c r="A553" s="80"/>
      <c r="B553" s="80"/>
    </row>
    <row r="554" spans="1:2" ht="12.75">
      <c r="A554" s="80"/>
      <c r="B554" s="80"/>
    </row>
    <row r="555" spans="1:2" ht="12.75">
      <c r="A555" s="80"/>
      <c r="B555" s="80"/>
    </row>
    <row r="556" spans="1:2" ht="12.75">
      <c r="A556" s="80"/>
      <c r="B556" s="80"/>
    </row>
    <row r="557" spans="1:2" ht="12.75">
      <c r="A557" s="80"/>
      <c r="B557" s="80"/>
    </row>
    <row r="558" spans="1:2" ht="12.75">
      <c r="A558" s="80"/>
      <c r="B558" s="80"/>
    </row>
    <row r="559" spans="1:2" ht="12.75">
      <c r="A559" s="80"/>
      <c r="B559" s="80"/>
    </row>
    <row r="560" spans="1:2" ht="12.75">
      <c r="A560" s="80"/>
      <c r="B560" s="80"/>
    </row>
    <row r="561" spans="1:2" ht="12.75">
      <c r="A561" s="80"/>
      <c r="B561" s="80"/>
    </row>
    <row r="562" spans="1:2" ht="12.75">
      <c r="A562" s="80"/>
      <c r="B562" s="80"/>
    </row>
    <row r="563" spans="1:2" ht="12.75">
      <c r="A563" s="80"/>
      <c r="B563" s="80"/>
    </row>
    <row r="564" spans="1:2" ht="12.75">
      <c r="A564" s="80"/>
      <c r="B564" s="80"/>
    </row>
    <row r="565" spans="1:2" ht="12.75">
      <c r="A565" s="80"/>
      <c r="B565" s="80"/>
    </row>
    <row r="566" spans="1:2" ht="12.75">
      <c r="A566" s="80"/>
      <c r="B566" s="80"/>
    </row>
    <row r="567" spans="1:2" ht="12.75">
      <c r="A567" s="80"/>
      <c r="B567" s="80"/>
    </row>
    <row r="568" spans="1:2" ht="12.75">
      <c r="A568" s="80"/>
      <c r="B568" s="80"/>
    </row>
    <row r="569" spans="1:2" ht="12.75">
      <c r="A569" s="80"/>
      <c r="B569" s="80"/>
    </row>
    <row r="570" spans="1:2" ht="12.75">
      <c r="A570" s="80"/>
      <c r="B570" s="80"/>
    </row>
    <row r="571" spans="1:2" ht="12.75">
      <c r="A571" s="80"/>
      <c r="B571" s="80"/>
    </row>
    <row r="572" spans="1:2" ht="12.75">
      <c r="A572" s="80"/>
      <c r="B572" s="80"/>
    </row>
    <row r="573" spans="1:2" ht="12.75">
      <c r="A573" s="80"/>
      <c r="B573" s="80"/>
    </row>
    <row r="574" spans="1:2" ht="12.75">
      <c r="A574" s="80"/>
      <c r="B574" s="80"/>
    </row>
    <row r="575" spans="1:2" ht="12.75">
      <c r="A575" s="80"/>
      <c r="B575" s="80"/>
    </row>
    <row r="576" spans="1:2" ht="12.75">
      <c r="A576" s="80"/>
      <c r="B576" s="80"/>
    </row>
    <row r="577" spans="1:2" ht="12.75">
      <c r="A577" s="80"/>
      <c r="B577" s="80"/>
    </row>
    <row r="578" spans="1:2" ht="12.75" customHeight="1">
      <c r="A578" s="80"/>
      <c r="B578" s="80"/>
    </row>
    <row r="579" spans="1:2" ht="12.75">
      <c r="A579" s="80"/>
      <c r="B579" s="80"/>
    </row>
    <row r="580" spans="1:2" ht="12.75">
      <c r="A580" s="80"/>
      <c r="B580" s="80"/>
    </row>
    <row r="581" spans="1:2" ht="11.25" customHeight="1">
      <c r="A581" s="80"/>
      <c r="B581" s="80"/>
    </row>
    <row r="582" spans="1:2" ht="12.75">
      <c r="A582" s="80"/>
      <c r="B582" s="80"/>
    </row>
    <row r="583" spans="1:2" ht="12.75">
      <c r="A583" s="80"/>
      <c r="B583" s="80"/>
    </row>
    <row r="584" spans="1:2" ht="12.75">
      <c r="A584" s="80"/>
      <c r="B584" s="80"/>
    </row>
    <row r="585" spans="1:2" ht="12.75">
      <c r="A585" s="80"/>
      <c r="B585" s="80"/>
    </row>
    <row r="586" spans="1:2" ht="12.75">
      <c r="A586" s="80"/>
      <c r="B586" s="80"/>
    </row>
    <row r="587" spans="1:2" ht="12.75">
      <c r="A587" s="80"/>
      <c r="B587" s="80"/>
    </row>
    <row r="588" spans="1:2" ht="12.75">
      <c r="A588" s="80"/>
      <c r="B588" s="80"/>
    </row>
    <row r="589" spans="1:2" ht="12.75">
      <c r="A589" s="80"/>
      <c r="B589" s="80"/>
    </row>
    <row r="590" spans="1:2" ht="12.75">
      <c r="A590" s="80"/>
      <c r="B590" s="80"/>
    </row>
    <row r="591" spans="1:2" ht="12.75">
      <c r="A591" s="80"/>
      <c r="B591" s="80"/>
    </row>
    <row r="592" spans="1:2" ht="12.75">
      <c r="A592" s="80"/>
      <c r="B592" s="80"/>
    </row>
    <row r="593" spans="1:2" ht="12.75">
      <c r="A593" s="80"/>
      <c r="B593" s="80"/>
    </row>
    <row r="594" spans="1:2" ht="12.75">
      <c r="A594" s="80"/>
      <c r="B594" s="80"/>
    </row>
    <row r="595" spans="1:2" ht="12.75" hidden="1">
      <c r="A595" s="80"/>
      <c r="B595" s="80"/>
    </row>
    <row r="596" spans="1:2" ht="12.75" hidden="1">
      <c r="A596" s="80"/>
      <c r="B596" s="80"/>
    </row>
    <row r="597" spans="1:2" ht="12.75" hidden="1">
      <c r="A597" s="80"/>
      <c r="B597" s="80"/>
    </row>
    <row r="598" spans="1:2" ht="12.75" hidden="1">
      <c r="A598" s="80"/>
      <c r="B598" s="80"/>
    </row>
    <row r="599" spans="1:2" ht="12.75" hidden="1">
      <c r="A599" s="80"/>
      <c r="B599" s="80"/>
    </row>
    <row r="600" spans="1:2" ht="12.75">
      <c r="A600" s="80"/>
      <c r="B600" s="80"/>
    </row>
    <row r="601" spans="1:2" ht="12.75">
      <c r="A601" s="80"/>
      <c r="B601" s="80"/>
    </row>
    <row r="602" spans="1:2" ht="12.75">
      <c r="A602" s="80"/>
      <c r="B602" s="80"/>
    </row>
    <row r="603" spans="1:2" ht="12.75">
      <c r="A603" s="80"/>
      <c r="B603" s="80"/>
    </row>
    <row r="604" spans="1:2" ht="12.75">
      <c r="A604" s="80"/>
      <c r="B604" s="80"/>
    </row>
    <row r="605" spans="1:2" ht="12.75">
      <c r="A605" s="80"/>
      <c r="B605" s="80"/>
    </row>
    <row r="606" spans="1:2" ht="12.75">
      <c r="A606" s="80"/>
      <c r="B606" s="80"/>
    </row>
    <row r="607" spans="1:2" ht="12.75">
      <c r="A607" s="80"/>
      <c r="B607" s="80"/>
    </row>
    <row r="608" spans="1:2" ht="12.75">
      <c r="A608" s="80"/>
      <c r="B608" s="80"/>
    </row>
    <row r="609" spans="1:2" ht="12.75">
      <c r="A609" s="80"/>
      <c r="B609" s="80"/>
    </row>
    <row r="610" spans="1:2" ht="12.75">
      <c r="A610" s="80"/>
      <c r="B610" s="80"/>
    </row>
    <row r="611" spans="1:2" ht="12.75">
      <c r="A611" s="80"/>
      <c r="B611" s="80"/>
    </row>
    <row r="612" spans="1:2" ht="12.75">
      <c r="A612" s="80"/>
      <c r="B612" s="80"/>
    </row>
    <row r="613" spans="1:2" ht="12.75">
      <c r="A613" s="80"/>
      <c r="B613" s="80"/>
    </row>
    <row r="614" spans="1:2" ht="12.75">
      <c r="A614" s="80"/>
      <c r="B614" s="80"/>
    </row>
    <row r="615" spans="1:2" ht="12.75">
      <c r="A615" s="80"/>
      <c r="B615" s="80"/>
    </row>
    <row r="616" spans="1:2" ht="12.75">
      <c r="A616" s="80"/>
      <c r="B616" s="80"/>
    </row>
    <row r="617" spans="1:2" ht="12.75">
      <c r="A617" s="80"/>
      <c r="B617" s="80"/>
    </row>
    <row r="618" spans="1:2" ht="12.75">
      <c r="A618" s="80"/>
      <c r="B618" s="80"/>
    </row>
    <row r="619" spans="1:2" ht="12.75">
      <c r="A619" s="80"/>
      <c r="B619" s="80"/>
    </row>
    <row r="620" spans="1:2" ht="12.75">
      <c r="A620" s="80"/>
      <c r="B620" s="80"/>
    </row>
    <row r="621" spans="1:2" ht="12.75">
      <c r="A621" s="80"/>
      <c r="B621" s="80"/>
    </row>
    <row r="622" spans="1:2" ht="12.75">
      <c r="A622" s="80"/>
      <c r="B622" s="80"/>
    </row>
    <row r="623" spans="1:2" ht="12.75">
      <c r="A623" s="80"/>
      <c r="B623" s="80"/>
    </row>
    <row r="624" spans="1:2" ht="12.75">
      <c r="A624" s="80"/>
      <c r="B624" s="80"/>
    </row>
    <row r="625" spans="1:2" ht="12.75">
      <c r="A625" s="80"/>
      <c r="B625" s="80"/>
    </row>
    <row r="626" spans="1:2" ht="12.75">
      <c r="A626" s="80"/>
      <c r="B626" s="80"/>
    </row>
    <row r="627" spans="1:2" ht="12.75">
      <c r="A627" s="80"/>
      <c r="B627" s="80"/>
    </row>
    <row r="628" spans="1:2" ht="12.75">
      <c r="A628" s="80"/>
      <c r="B628" s="80"/>
    </row>
    <row r="629" spans="1:2" ht="12.75">
      <c r="A629" s="80"/>
      <c r="B629" s="80"/>
    </row>
    <row r="630" spans="1:2" ht="12.75">
      <c r="A630" s="80"/>
      <c r="B630" s="80"/>
    </row>
    <row r="631" spans="1:2" ht="12.75">
      <c r="A631" s="80"/>
      <c r="B631" s="80"/>
    </row>
    <row r="632" spans="1:2" ht="12.75">
      <c r="A632" s="80"/>
      <c r="B632" s="80"/>
    </row>
    <row r="633" spans="1:2" ht="12.75">
      <c r="A633" s="80"/>
      <c r="B633" s="80"/>
    </row>
    <row r="634" spans="1:2" ht="12.75">
      <c r="A634" s="80"/>
      <c r="B634" s="80"/>
    </row>
    <row r="635" spans="1:2" ht="12.75">
      <c r="A635" s="80"/>
      <c r="B635" s="80"/>
    </row>
    <row r="636" spans="1:2" ht="12.75">
      <c r="A636" s="80"/>
      <c r="B636" s="80"/>
    </row>
    <row r="637" spans="1:2" ht="12.75">
      <c r="A637" s="80"/>
      <c r="B637" s="80"/>
    </row>
    <row r="638" spans="1:2" ht="12.75">
      <c r="A638" s="80"/>
      <c r="B638" s="80"/>
    </row>
    <row r="639" spans="1:2" ht="12.75">
      <c r="A639" s="80"/>
      <c r="B639" s="80"/>
    </row>
    <row r="640" spans="1:2" ht="12.75">
      <c r="A640" s="80"/>
      <c r="B640" s="80"/>
    </row>
    <row r="641" spans="1:2" ht="12.75">
      <c r="A641" s="80"/>
      <c r="B641" s="80"/>
    </row>
    <row r="642" spans="1:2" ht="12.75">
      <c r="A642" s="80"/>
      <c r="B642" s="80"/>
    </row>
    <row r="643" spans="1:2" ht="12.75">
      <c r="A643" s="80"/>
      <c r="B643" s="80"/>
    </row>
    <row r="644" spans="1:2" ht="12.75">
      <c r="A644" s="80"/>
      <c r="B644" s="80"/>
    </row>
    <row r="645" spans="1:2" ht="12.75">
      <c r="A645" s="80"/>
      <c r="B645" s="80"/>
    </row>
    <row r="646" spans="1:2" ht="12.75">
      <c r="A646" s="80"/>
      <c r="B646" s="80"/>
    </row>
    <row r="647" spans="1:2" ht="12.75">
      <c r="A647" s="80"/>
      <c r="B647" s="80"/>
    </row>
    <row r="648" spans="1:2" ht="12.75">
      <c r="A648" s="80"/>
      <c r="B648" s="80"/>
    </row>
    <row r="649" spans="1:2" ht="12.75">
      <c r="A649" s="80"/>
      <c r="B649" s="80"/>
    </row>
    <row r="650" spans="1:2" ht="12.75">
      <c r="A650" s="80"/>
      <c r="B650" s="80"/>
    </row>
    <row r="651" spans="1:2" ht="12.75">
      <c r="A651" s="80"/>
      <c r="B651" s="80"/>
    </row>
    <row r="652" spans="1:2" ht="12.75">
      <c r="A652" s="80"/>
      <c r="B652" s="80"/>
    </row>
    <row r="653" spans="1:2" ht="12.75">
      <c r="A653" s="80"/>
      <c r="B653" s="80"/>
    </row>
    <row r="654" spans="1:2" ht="12.75">
      <c r="A654" s="80"/>
      <c r="B654" s="80"/>
    </row>
    <row r="655" spans="1:2" ht="12.75">
      <c r="A655" s="80"/>
      <c r="B655" s="80"/>
    </row>
    <row r="656" spans="1:2" ht="12.75">
      <c r="A656" s="80"/>
      <c r="B656" s="80"/>
    </row>
    <row r="657" spans="1:2" ht="12.75">
      <c r="A657" s="80"/>
      <c r="B657" s="80"/>
    </row>
    <row r="658" spans="1:2" ht="12.75">
      <c r="A658" s="80"/>
      <c r="B658" s="80"/>
    </row>
    <row r="659" spans="1:2" ht="12.75">
      <c r="A659" s="80"/>
      <c r="B659" s="80"/>
    </row>
    <row r="660" spans="1:2" ht="12.75">
      <c r="A660" s="80"/>
      <c r="B660" s="80"/>
    </row>
    <row r="661" spans="1:2" ht="12.75">
      <c r="A661" s="80"/>
      <c r="B661" s="80"/>
    </row>
    <row r="662" spans="1:2" ht="12.75">
      <c r="A662" s="80"/>
      <c r="B662" s="80"/>
    </row>
    <row r="663" spans="1:2" ht="12.75">
      <c r="A663" s="80"/>
      <c r="B663" s="80"/>
    </row>
    <row r="664" spans="1:2" ht="12.75">
      <c r="A664" s="80"/>
      <c r="B664" s="80"/>
    </row>
    <row r="665" spans="1:2" ht="12.75">
      <c r="A665" s="80"/>
      <c r="B665" s="80"/>
    </row>
    <row r="666" spans="1:2" ht="12.75">
      <c r="A666" s="80"/>
      <c r="B666" s="80"/>
    </row>
    <row r="667" spans="1:2" ht="12.75">
      <c r="A667" s="80"/>
      <c r="B667" s="80"/>
    </row>
    <row r="668" spans="1:2" ht="12.75">
      <c r="A668" s="80"/>
      <c r="B668" s="80"/>
    </row>
    <row r="669" spans="1:2" ht="12.75">
      <c r="A669" s="80"/>
      <c r="B669" s="80"/>
    </row>
    <row r="670" spans="1:2" ht="12.75">
      <c r="A670" s="80"/>
      <c r="B670" s="80"/>
    </row>
    <row r="671" spans="1:2" ht="12.75">
      <c r="A671" s="80"/>
      <c r="B671" s="80"/>
    </row>
    <row r="672" spans="1:2" ht="12.75">
      <c r="A672" s="80"/>
      <c r="B672" s="80"/>
    </row>
    <row r="673" spans="1:2" ht="12.75">
      <c r="A673" s="80"/>
      <c r="B673" s="80"/>
    </row>
    <row r="674" spans="1:2" ht="12.75">
      <c r="A674" s="80"/>
      <c r="B674" s="80"/>
    </row>
    <row r="675" spans="1:2" ht="12.75">
      <c r="A675" s="80"/>
      <c r="B675" s="80"/>
    </row>
    <row r="676" spans="1:2" ht="12.75">
      <c r="A676" s="80"/>
      <c r="B676" s="80"/>
    </row>
    <row r="677" spans="1:2" ht="12.75">
      <c r="A677" s="80"/>
      <c r="B677" s="80"/>
    </row>
    <row r="678" spans="1:2" ht="12.75">
      <c r="A678" s="80"/>
      <c r="B678" s="80"/>
    </row>
    <row r="679" spans="1:2" ht="12.75">
      <c r="A679" s="80"/>
      <c r="B679" s="80"/>
    </row>
    <row r="680" spans="1:2" ht="12.75">
      <c r="A680" s="80"/>
      <c r="B680" s="80"/>
    </row>
    <row r="681" spans="1:2" ht="12.75">
      <c r="A681" s="80"/>
      <c r="B681" s="80"/>
    </row>
    <row r="682" spans="1:2" ht="12.75">
      <c r="A682" s="80"/>
      <c r="B682" s="80"/>
    </row>
    <row r="683" spans="1:2" ht="12.75">
      <c r="A683" s="80"/>
      <c r="B683" s="80"/>
    </row>
    <row r="684" spans="1:2" ht="12.75">
      <c r="A684" s="80"/>
      <c r="B684" s="80"/>
    </row>
    <row r="685" spans="1:2" ht="12.75">
      <c r="A685" s="80"/>
      <c r="B685" s="80"/>
    </row>
    <row r="686" spans="1:2" ht="12.75">
      <c r="A686" s="80"/>
      <c r="B686" s="80"/>
    </row>
    <row r="687" spans="1:2" ht="12.75">
      <c r="A687" s="80"/>
      <c r="B687" s="80"/>
    </row>
    <row r="688" spans="1:2" ht="12.75">
      <c r="A688" s="80"/>
      <c r="B688" s="80"/>
    </row>
    <row r="689" spans="1:2" ht="12.75">
      <c r="A689" s="80"/>
      <c r="B689" s="80"/>
    </row>
    <row r="690" spans="1:2" ht="12.75">
      <c r="A690" s="80"/>
      <c r="B690" s="80"/>
    </row>
    <row r="691" spans="1:2" ht="12.75">
      <c r="A691" s="80"/>
      <c r="B691" s="80"/>
    </row>
    <row r="692" spans="1:2" ht="12.75">
      <c r="A692" s="80"/>
      <c r="B692" s="80"/>
    </row>
    <row r="693" spans="1:2" ht="12.75">
      <c r="A693" s="80"/>
      <c r="B693" s="80"/>
    </row>
    <row r="694" spans="1:2" ht="12.75">
      <c r="A694" s="80"/>
      <c r="B694" s="80"/>
    </row>
    <row r="695" spans="1:2" ht="12.75">
      <c r="A695" s="80"/>
      <c r="B695" s="80"/>
    </row>
    <row r="696" spans="1:2" ht="12.75">
      <c r="A696" s="80"/>
      <c r="B696" s="80"/>
    </row>
    <row r="697" spans="1:2" ht="12.75">
      <c r="A697" s="80"/>
      <c r="B697" s="80"/>
    </row>
    <row r="698" spans="1:2" ht="12.75">
      <c r="A698" s="80"/>
      <c r="B698" s="80"/>
    </row>
    <row r="699" spans="1:2" ht="12.75">
      <c r="A699" s="80"/>
      <c r="B699" s="80"/>
    </row>
    <row r="700" spans="1:2" ht="12.75">
      <c r="A700" s="80"/>
      <c r="B700" s="80"/>
    </row>
    <row r="701" spans="1:2" ht="12.75">
      <c r="A701" s="80"/>
      <c r="B701" s="80"/>
    </row>
    <row r="702" spans="1:2" ht="12.75">
      <c r="A702" s="80"/>
      <c r="B702" s="80"/>
    </row>
    <row r="703" spans="1:2" ht="12.75">
      <c r="A703" s="80"/>
      <c r="B703" s="80"/>
    </row>
    <row r="704" spans="1:2" ht="12.75">
      <c r="A704" s="80"/>
      <c r="B704" s="80"/>
    </row>
    <row r="705" spans="1:2" ht="12.75">
      <c r="A705" s="80"/>
      <c r="B705" s="80"/>
    </row>
    <row r="706" spans="1:2" ht="12.75">
      <c r="A706" s="80"/>
      <c r="B706" s="80"/>
    </row>
    <row r="707" spans="1:2" ht="12.75">
      <c r="A707" s="80"/>
      <c r="B707" s="80"/>
    </row>
    <row r="708" spans="1:2" ht="12.75">
      <c r="A708" s="80"/>
      <c r="B708" s="80"/>
    </row>
    <row r="709" spans="1:2" ht="12.75">
      <c r="A709" s="80"/>
      <c r="B709" s="80"/>
    </row>
    <row r="710" spans="1:2" ht="12.75">
      <c r="A710" s="80"/>
      <c r="B710" s="80"/>
    </row>
    <row r="711" spans="1:2" ht="12.75">
      <c r="A711" s="80"/>
      <c r="B711" s="80"/>
    </row>
    <row r="712" spans="1:2" ht="12.75">
      <c r="A712" s="80"/>
      <c r="B712" s="80"/>
    </row>
    <row r="713" spans="1:2" ht="12.75">
      <c r="A713" s="80"/>
      <c r="B713" s="80"/>
    </row>
    <row r="714" spans="1:2" ht="12.75">
      <c r="A714" s="80"/>
      <c r="B714" s="80"/>
    </row>
    <row r="715" spans="1:2" ht="12.75">
      <c r="A715" s="80"/>
      <c r="B715" s="80"/>
    </row>
    <row r="716" spans="1:2" ht="12.75">
      <c r="A716" s="80"/>
      <c r="B716" s="80"/>
    </row>
    <row r="717" spans="1:2" ht="12.75">
      <c r="A717" s="80"/>
      <c r="B717" s="80"/>
    </row>
    <row r="718" spans="1:2" ht="12.75">
      <c r="A718" s="80"/>
      <c r="B718" s="80"/>
    </row>
    <row r="719" spans="1:2" ht="12.75">
      <c r="A719" s="80"/>
      <c r="B719" s="80"/>
    </row>
    <row r="720" spans="1:2" ht="12.75">
      <c r="A720" s="80"/>
      <c r="B720" s="80"/>
    </row>
    <row r="721" spans="1:2" ht="12.75">
      <c r="A721" s="80"/>
      <c r="B721" s="80"/>
    </row>
    <row r="722" spans="1:2" ht="12.75">
      <c r="A722" s="80"/>
      <c r="B722" s="80"/>
    </row>
    <row r="723" spans="1:2" ht="12.75">
      <c r="A723" s="80"/>
      <c r="B723" s="80"/>
    </row>
    <row r="724" spans="1:2" ht="12.75">
      <c r="A724" s="80"/>
      <c r="B724" s="80"/>
    </row>
    <row r="725" spans="1:2" ht="12.75">
      <c r="A725" s="80"/>
      <c r="B725" s="80"/>
    </row>
    <row r="726" spans="1:2" ht="12.75">
      <c r="A726" s="80"/>
      <c r="B726" s="80"/>
    </row>
    <row r="727" spans="1:2" ht="12.75">
      <c r="A727" s="80"/>
      <c r="B727" s="80"/>
    </row>
    <row r="728" spans="1:2" ht="12.75">
      <c r="A728" s="80"/>
      <c r="B728" s="80"/>
    </row>
    <row r="729" spans="1:2" ht="12.75">
      <c r="A729" s="80"/>
      <c r="B729" s="80"/>
    </row>
    <row r="730" spans="1:2" ht="12.75">
      <c r="A730" s="80"/>
      <c r="B730" s="80"/>
    </row>
    <row r="731" spans="1:2" ht="12.75">
      <c r="A731" s="80"/>
      <c r="B731" s="80"/>
    </row>
    <row r="732" spans="1:2" ht="12.75">
      <c r="A732" s="80"/>
      <c r="B732" s="80"/>
    </row>
    <row r="733" spans="1:2" ht="12.75">
      <c r="A733" s="80"/>
      <c r="B733" s="80"/>
    </row>
    <row r="734" spans="1:2" ht="12.75">
      <c r="A734" s="80"/>
      <c r="B734" s="80"/>
    </row>
    <row r="735" spans="1:2" ht="12.75">
      <c r="A735" s="80"/>
      <c r="B735" s="80"/>
    </row>
    <row r="736" spans="1:2" ht="12.75">
      <c r="A736" s="80"/>
      <c r="B736" s="80"/>
    </row>
    <row r="737" spans="1:2" ht="12.75">
      <c r="A737" s="80"/>
      <c r="B737" s="80"/>
    </row>
    <row r="738" spans="1:2" ht="12.75">
      <c r="A738" s="80"/>
      <c r="B738" s="80"/>
    </row>
    <row r="739" spans="1:2" ht="12.75">
      <c r="A739" s="80"/>
      <c r="B739" s="80"/>
    </row>
    <row r="740" spans="1:2" ht="12.75">
      <c r="A740" s="80"/>
      <c r="B740" s="80"/>
    </row>
    <row r="741" spans="1:2" ht="12.75">
      <c r="A741" s="80"/>
      <c r="B741" s="80"/>
    </row>
    <row r="742" spans="1:2" ht="12.75">
      <c r="A742" s="80"/>
      <c r="B742" s="80"/>
    </row>
    <row r="743" spans="1:2" ht="12.75">
      <c r="A743" s="80"/>
      <c r="B743" s="80"/>
    </row>
    <row r="744" spans="1:2" ht="12.75">
      <c r="A744" s="80"/>
      <c r="B744" s="80"/>
    </row>
    <row r="745" spans="1:2" ht="12.75">
      <c r="A745" s="80"/>
      <c r="B745" s="80"/>
    </row>
    <row r="746" spans="1:2" ht="12.75">
      <c r="A746" s="80"/>
      <c r="B746" s="80"/>
    </row>
    <row r="747" spans="1:2" ht="12.75">
      <c r="A747" s="80"/>
      <c r="B747" s="80"/>
    </row>
    <row r="748" spans="1:2" ht="12.75">
      <c r="A748" s="80"/>
      <c r="B748" s="80"/>
    </row>
    <row r="749" spans="1:2" ht="12.75">
      <c r="A749" s="80"/>
      <c r="B749" s="80"/>
    </row>
    <row r="750" spans="1:2" ht="12.75">
      <c r="A750" s="80"/>
      <c r="B750" s="80"/>
    </row>
    <row r="751" spans="1:2" ht="12.75">
      <c r="A751" s="80"/>
      <c r="B751" s="80"/>
    </row>
    <row r="752" spans="1:2" ht="12.75">
      <c r="A752" s="80"/>
      <c r="B752" s="80"/>
    </row>
    <row r="753" spans="1:2" ht="12.75">
      <c r="A753" s="80"/>
      <c r="B753" s="80"/>
    </row>
    <row r="754" spans="1:2" ht="12.75">
      <c r="A754" s="80"/>
      <c r="B754" s="80"/>
    </row>
    <row r="755" spans="1:2" ht="12.75">
      <c r="A755" s="80"/>
      <c r="B755" s="80"/>
    </row>
    <row r="756" spans="1:2" ht="12.75">
      <c r="A756" s="80"/>
      <c r="B756" s="80"/>
    </row>
    <row r="757" spans="1:2" ht="12.75">
      <c r="A757" s="80"/>
      <c r="B757" s="80"/>
    </row>
    <row r="758" spans="1:2" ht="12.75">
      <c r="A758" s="80"/>
      <c r="B758" s="80"/>
    </row>
    <row r="759" spans="1:2" ht="12.75">
      <c r="A759" s="80"/>
      <c r="B759" s="80"/>
    </row>
    <row r="760" spans="1:2" ht="12.75">
      <c r="A760" s="80"/>
      <c r="B760" s="80"/>
    </row>
    <row r="761" spans="1:2" ht="12.75">
      <c r="A761" s="80"/>
      <c r="B761" s="80"/>
    </row>
    <row r="762" spans="1:2" ht="12.75">
      <c r="A762" s="80"/>
      <c r="B762" s="80"/>
    </row>
    <row r="763" spans="1:2" ht="12.75">
      <c r="A763" s="80"/>
      <c r="B763" s="80"/>
    </row>
    <row r="764" spans="1:2" ht="12.75">
      <c r="A764" s="80"/>
      <c r="B764" s="80"/>
    </row>
    <row r="765" spans="1:2" ht="12.75">
      <c r="A765" s="80"/>
      <c r="B765" s="80"/>
    </row>
    <row r="766" spans="1:2" ht="12.75">
      <c r="A766" s="80"/>
      <c r="B766" s="80"/>
    </row>
    <row r="767" spans="1:2" ht="12.75">
      <c r="A767" s="80"/>
      <c r="B767" s="80"/>
    </row>
    <row r="768" spans="1:2" ht="12.75">
      <c r="A768" s="80"/>
      <c r="B768" s="80"/>
    </row>
    <row r="769" spans="1:2" ht="12.75">
      <c r="A769" s="80"/>
      <c r="B769" s="80"/>
    </row>
    <row r="770" spans="1:2" ht="12.75">
      <c r="A770" s="80"/>
      <c r="B770" s="80"/>
    </row>
    <row r="771" spans="1:2" ht="12.75">
      <c r="A771" s="80"/>
      <c r="B771" s="80"/>
    </row>
    <row r="772" spans="1:2" ht="12.75">
      <c r="A772" s="80"/>
      <c r="B772" s="80"/>
    </row>
    <row r="773" spans="1:2" ht="12.75">
      <c r="A773" s="80"/>
      <c r="B773" s="80"/>
    </row>
    <row r="774" spans="1:2" ht="12.75">
      <c r="A774" s="80"/>
      <c r="B774" s="80"/>
    </row>
    <row r="775" spans="1:2" ht="12.75">
      <c r="A775" s="80"/>
      <c r="B775" s="80"/>
    </row>
    <row r="776" spans="1:2" ht="12.75">
      <c r="A776" s="80"/>
      <c r="B776" s="80"/>
    </row>
    <row r="777" spans="1:2" ht="12.75">
      <c r="A777" s="80"/>
      <c r="B777" s="80"/>
    </row>
    <row r="778" spans="1:2" ht="12.75">
      <c r="A778" s="80"/>
      <c r="B778" s="80"/>
    </row>
    <row r="779" spans="1:2" ht="12.75">
      <c r="A779" s="80"/>
      <c r="B779" s="80"/>
    </row>
    <row r="780" spans="1:2" ht="12.75">
      <c r="A780" s="80"/>
      <c r="B780" s="80"/>
    </row>
    <row r="781" spans="1:2" ht="12.75">
      <c r="A781" s="80"/>
      <c r="B781" s="80"/>
    </row>
    <row r="782" spans="1:2" ht="12.75">
      <c r="A782" s="80"/>
      <c r="B782" s="80"/>
    </row>
    <row r="783" spans="1:2" ht="12.75">
      <c r="A783" s="80"/>
      <c r="B783" s="80"/>
    </row>
    <row r="784" spans="1:2" ht="12.75">
      <c r="A784" s="80"/>
      <c r="B784" s="80"/>
    </row>
    <row r="785" spans="1:2" ht="12.75">
      <c r="A785" s="80"/>
      <c r="B785" s="80"/>
    </row>
    <row r="786" spans="1:2" ht="12.75">
      <c r="A786" s="80"/>
      <c r="B786" s="80"/>
    </row>
    <row r="787" spans="1:2" ht="12.75">
      <c r="A787" s="80"/>
      <c r="B787" s="80"/>
    </row>
    <row r="788" spans="1:2" ht="12.75">
      <c r="A788" s="80"/>
      <c r="B788" s="80"/>
    </row>
    <row r="789" spans="1:2" ht="12.75">
      <c r="A789" s="80"/>
      <c r="B789" s="80"/>
    </row>
    <row r="790" spans="1:2" ht="12.75">
      <c r="A790" s="80"/>
      <c r="B790" s="80"/>
    </row>
    <row r="791" spans="1:2" ht="12.75">
      <c r="A791" s="80"/>
      <c r="B791" s="80"/>
    </row>
    <row r="792" spans="1:2" ht="12.75">
      <c r="A792" s="80"/>
      <c r="B792" s="80"/>
    </row>
    <row r="793" spans="1:2" ht="12.75">
      <c r="A793" s="80"/>
      <c r="B793" s="80"/>
    </row>
    <row r="794" spans="1:2" ht="12.75">
      <c r="A794" s="80"/>
      <c r="B794" s="80"/>
    </row>
    <row r="795" spans="1:2" ht="12.75">
      <c r="A795" s="80"/>
      <c r="B795" s="80"/>
    </row>
    <row r="796" spans="1:2" ht="12.75">
      <c r="A796" s="80"/>
      <c r="B796" s="80"/>
    </row>
    <row r="797" spans="1:2" ht="12.75">
      <c r="A797" s="80"/>
      <c r="B797" s="80"/>
    </row>
    <row r="798" spans="1:2" ht="12.75">
      <c r="A798" s="80"/>
      <c r="B798" s="80"/>
    </row>
    <row r="799" spans="1:2" ht="12.75">
      <c r="A799" s="80"/>
      <c r="B799" s="80"/>
    </row>
    <row r="800" spans="1:2" ht="12.75">
      <c r="A800" s="80"/>
      <c r="B800" s="80"/>
    </row>
    <row r="801" spans="1:2" ht="12.75">
      <c r="A801" s="80"/>
      <c r="B801" s="80"/>
    </row>
    <row r="802" spans="1:2" ht="12.75">
      <c r="A802" s="80"/>
      <c r="B802" s="80"/>
    </row>
    <row r="803" spans="1:2" ht="12.75">
      <c r="A803" s="80"/>
      <c r="B803" s="80"/>
    </row>
    <row r="804" spans="1:2" ht="12.75">
      <c r="A804" s="80"/>
      <c r="B804" s="80"/>
    </row>
    <row r="805" spans="1:2" ht="12.75">
      <c r="A805" s="80"/>
      <c r="B805" s="80"/>
    </row>
    <row r="806" spans="1:2" ht="12.75">
      <c r="A806" s="80"/>
      <c r="B806" s="80"/>
    </row>
    <row r="807" spans="1:2" ht="12.75">
      <c r="A807" s="80"/>
      <c r="B807" s="80"/>
    </row>
    <row r="808" spans="1:2" ht="12.75">
      <c r="A808" s="80"/>
      <c r="B808" s="80"/>
    </row>
    <row r="809" spans="1:2" ht="12.75">
      <c r="A809" s="80"/>
      <c r="B809" s="80"/>
    </row>
    <row r="810" spans="1:2" ht="12.75">
      <c r="A810" s="80"/>
      <c r="B810" s="80"/>
    </row>
    <row r="811" spans="1:2" ht="12.75">
      <c r="A811" s="80"/>
      <c r="B811" s="80"/>
    </row>
    <row r="812" spans="1:2" ht="12.75">
      <c r="A812" s="80"/>
      <c r="B812" s="80"/>
    </row>
    <row r="813" spans="1:2" ht="12.75">
      <c r="A813" s="80"/>
      <c r="B813" s="80"/>
    </row>
    <row r="814" spans="1:2" ht="12.75">
      <c r="A814" s="80"/>
      <c r="B814" s="80"/>
    </row>
    <row r="815" spans="1:2" ht="12.75">
      <c r="A815" s="80"/>
      <c r="B815" s="80"/>
    </row>
    <row r="816" spans="1:2" ht="12.75">
      <c r="A816" s="80"/>
      <c r="B816" s="80"/>
    </row>
    <row r="817" spans="1:2" ht="12.75">
      <c r="A817" s="80"/>
      <c r="B817" s="80"/>
    </row>
    <row r="818" spans="1:2" ht="12.75">
      <c r="A818" s="80"/>
      <c r="B818" s="80"/>
    </row>
    <row r="819" spans="1:2" ht="12.75">
      <c r="A819" s="80"/>
      <c r="B819" s="80"/>
    </row>
    <row r="820" spans="1:2" ht="12.75">
      <c r="A820" s="80"/>
      <c r="B820" s="80"/>
    </row>
    <row r="821" spans="1:2" ht="12.75">
      <c r="A821" s="80"/>
      <c r="B821" s="80"/>
    </row>
    <row r="822" spans="1:2" ht="12.75">
      <c r="A822" s="80"/>
      <c r="B822" s="80"/>
    </row>
    <row r="823" spans="1:2" ht="12.75">
      <c r="A823" s="80"/>
      <c r="B823" s="80"/>
    </row>
    <row r="824" spans="1:2" ht="12.75">
      <c r="A824" s="80"/>
      <c r="B824" s="80"/>
    </row>
    <row r="825" spans="1:2" ht="12.75">
      <c r="A825" s="80"/>
      <c r="B825" s="80"/>
    </row>
    <row r="826" spans="1:2" ht="12.75">
      <c r="A826" s="80"/>
      <c r="B826" s="80"/>
    </row>
    <row r="827" spans="1:2" ht="12.75">
      <c r="A827" s="80"/>
      <c r="B827" s="80"/>
    </row>
    <row r="828" spans="1:2" ht="12.75">
      <c r="A828" s="80"/>
      <c r="B828" s="80"/>
    </row>
    <row r="829" spans="1:2" ht="12.75">
      <c r="A829" s="80"/>
      <c r="B829" s="80"/>
    </row>
    <row r="830" spans="1:2" ht="12.75">
      <c r="A830" s="80"/>
      <c r="B830" s="80"/>
    </row>
    <row r="831" spans="1:2" ht="12.75">
      <c r="A831" s="80"/>
      <c r="B831" s="80"/>
    </row>
    <row r="832" spans="1:2" ht="12.75">
      <c r="A832" s="80"/>
      <c r="B832" s="80"/>
    </row>
    <row r="833" spans="1:2" ht="12.75">
      <c r="A833" s="80"/>
      <c r="B833" s="80"/>
    </row>
    <row r="834" spans="1:2" ht="12.75">
      <c r="A834" s="80"/>
      <c r="B834" s="80"/>
    </row>
    <row r="835" spans="1:2" ht="12.75">
      <c r="A835" s="80"/>
      <c r="B835" s="80"/>
    </row>
    <row r="836" spans="1:2" ht="12.75">
      <c r="A836" s="80"/>
      <c r="B836" s="80"/>
    </row>
    <row r="837" spans="1:2" ht="12.75">
      <c r="A837" s="80"/>
      <c r="B837" s="80"/>
    </row>
    <row r="838" spans="1:2" ht="12.75">
      <c r="A838" s="80"/>
      <c r="B838" s="80"/>
    </row>
    <row r="839" spans="1:2" ht="12.75">
      <c r="A839" s="80"/>
      <c r="B839" s="80"/>
    </row>
    <row r="840" spans="1:2" ht="12.75">
      <c r="A840" s="80"/>
      <c r="B840" s="80"/>
    </row>
    <row r="841" spans="1:2" ht="12.75">
      <c r="A841" s="80"/>
      <c r="B841" s="80"/>
    </row>
    <row r="842" spans="1:2" ht="12.75">
      <c r="A842" s="80"/>
      <c r="B842" s="80"/>
    </row>
    <row r="843" spans="1:2" ht="12.75">
      <c r="A843" s="80"/>
      <c r="B843" s="80"/>
    </row>
    <row r="844" spans="1:2" ht="12.75">
      <c r="A844" s="80"/>
      <c r="B844" s="80"/>
    </row>
    <row r="845" spans="1:2" ht="12.75">
      <c r="A845" s="80"/>
      <c r="B845" s="80"/>
    </row>
    <row r="846" spans="1:2" ht="12.75">
      <c r="A846" s="80"/>
      <c r="B846" s="80"/>
    </row>
    <row r="847" spans="1:2" ht="12.75">
      <c r="A847" s="80"/>
      <c r="B847" s="80"/>
    </row>
    <row r="848" spans="1:2" ht="12.75">
      <c r="A848" s="80"/>
      <c r="B848" s="80"/>
    </row>
    <row r="849" spans="1:2" ht="12.75">
      <c r="A849" s="80"/>
      <c r="B849" s="80"/>
    </row>
    <row r="850" spans="1:2" ht="12.75">
      <c r="A850" s="80"/>
      <c r="B850" s="80"/>
    </row>
    <row r="851" spans="1:2" ht="12.75">
      <c r="A851" s="80"/>
      <c r="B851" s="80"/>
    </row>
    <row r="852" spans="1:2" ht="12.75">
      <c r="A852" s="80"/>
      <c r="B852" s="80"/>
    </row>
    <row r="853" spans="1:2" ht="12.75">
      <c r="A853" s="80"/>
      <c r="B853" s="80"/>
    </row>
    <row r="854" spans="1:2" ht="12.75">
      <c r="A854" s="80"/>
      <c r="B854" s="80"/>
    </row>
    <row r="855" spans="1:2" ht="12.75">
      <c r="A855" s="80"/>
      <c r="B855" s="80"/>
    </row>
    <row r="856" spans="1:2" ht="12.75">
      <c r="A856" s="80"/>
      <c r="B856" s="80"/>
    </row>
    <row r="857" spans="1:2" ht="12.75">
      <c r="A857" s="80"/>
      <c r="B857" s="80"/>
    </row>
    <row r="858" spans="1:2" ht="12.75">
      <c r="A858" s="80"/>
      <c r="B858" s="80"/>
    </row>
    <row r="859" spans="1:2" ht="12.75">
      <c r="A859" s="80"/>
      <c r="B859" s="80"/>
    </row>
    <row r="860" spans="1:2" ht="12.75">
      <c r="A860" s="80"/>
      <c r="B860" s="80"/>
    </row>
    <row r="861" spans="1:2" ht="12.75">
      <c r="A861" s="80"/>
      <c r="B861" s="80"/>
    </row>
    <row r="862" spans="1:2" ht="12.75">
      <c r="A862" s="80"/>
      <c r="B862" s="80"/>
    </row>
    <row r="863" spans="1:2" ht="12.75">
      <c r="A863" s="80"/>
      <c r="B863" s="80"/>
    </row>
    <row r="864" spans="1:2" ht="12.75">
      <c r="A864" s="80"/>
      <c r="B864" s="80"/>
    </row>
    <row r="865" spans="1:2" ht="12.75">
      <c r="A865" s="80"/>
      <c r="B865" s="80"/>
    </row>
    <row r="866" spans="1:2" ht="12.75">
      <c r="A866" s="80"/>
      <c r="B866" s="80"/>
    </row>
    <row r="867" spans="1:2" ht="12.75">
      <c r="A867" s="80"/>
      <c r="B867" s="80"/>
    </row>
    <row r="868" spans="1:2" ht="12.75">
      <c r="A868" s="80"/>
      <c r="B868" s="80"/>
    </row>
    <row r="869" spans="1:2" ht="12.75">
      <c r="A869" s="80"/>
      <c r="B869" s="80"/>
    </row>
    <row r="870" spans="1:2" ht="12.75">
      <c r="A870" s="80"/>
      <c r="B870" s="80"/>
    </row>
    <row r="871" spans="1:2" ht="12.75">
      <c r="A871" s="80"/>
      <c r="B871" s="80"/>
    </row>
    <row r="872" spans="1:2" ht="12.75">
      <c r="A872" s="80"/>
      <c r="B872" s="80"/>
    </row>
    <row r="873" spans="1:2" ht="12.75">
      <c r="A873" s="80"/>
      <c r="B873" s="80"/>
    </row>
    <row r="874" spans="1:2" ht="12.75">
      <c r="A874" s="80"/>
      <c r="B874" s="80"/>
    </row>
    <row r="875" spans="1:2" ht="12.75">
      <c r="A875" s="80"/>
      <c r="B875" s="80"/>
    </row>
    <row r="876" spans="1:2" ht="12.75">
      <c r="A876" s="80"/>
      <c r="B876" s="80"/>
    </row>
    <row r="877" spans="1:2" ht="12.75">
      <c r="A877" s="80"/>
      <c r="B877" s="80"/>
    </row>
    <row r="878" spans="1:2" ht="12.75">
      <c r="A878" s="80"/>
      <c r="B878" s="80"/>
    </row>
    <row r="879" spans="1:2" ht="12.75">
      <c r="A879" s="80"/>
      <c r="B879" s="80"/>
    </row>
    <row r="880" spans="1:2" ht="12.75">
      <c r="A880" s="80"/>
      <c r="B880" s="80"/>
    </row>
    <row r="881" spans="1:2" ht="12.75">
      <c r="A881" s="80"/>
      <c r="B881" s="80"/>
    </row>
    <row r="882" spans="1:2" ht="12.75">
      <c r="A882" s="80"/>
      <c r="B882" s="80"/>
    </row>
    <row r="883" spans="1:2" ht="12.75">
      <c r="A883" s="80"/>
      <c r="B883" s="80"/>
    </row>
    <row r="884" spans="1:2" ht="12.75">
      <c r="A884" s="80"/>
      <c r="B884" s="80"/>
    </row>
    <row r="885" spans="1:2" ht="12.75">
      <c r="A885" s="80"/>
      <c r="B885" s="80"/>
    </row>
    <row r="886" spans="1:2" ht="12.75">
      <c r="A886" s="80"/>
      <c r="B886" s="80"/>
    </row>
    <row r="887" spans="1:2" ht="12.75">
      <c r="A887" s="80"/>
      <c r="B887" s="80"/>
    </row>
    <row r="888" spans="1:2" ht="12.75">
      <c r="A888" s="80"/>
      <c r="B888" s="80"/>
    </row>
    <row r="889" spans="1:2" ht="12.75">
      <c r="A889" s="80"/>
      <c r="B889" s="80"/>
    </row>
    <row r="890" spans="1:2" ht="12.75">
      <c r="A890" s="80"/>
      <c r="B890" s="80"/>
    </row>
    <row r="891" spans="1:2" ht="12.75">
      <c r="A891" s="80"/>
      <c r="B891" s="80"/>
    </row>
    <row r="892" spans="1:2" ht="12.75">
      <c r="A892" s="80"/>
      <c r="B892" s="80"/>
    </row>
    <row r="893" spans="1:2" ht="12.75">
      <c r="A893" s="80"/>
      <c r="B893" s="80"/>
    </row>
    <row r="894" spans="1:2" ht="12.75">
      <c r="A894" s="80"/>
      <c r="B894" s="80"/>
    </row>
    <row r="895" spans="1:2" ht="12.75">
      <c r="A895" s="80"/>
      <c r="B895" s="80"/>
    </row>
    <row r="896" spans="1:2" ht="12.75">
      <c r="A896" s="80"/>
      <c r="B896" s="80"/>
    </row>
    <row r="897" spans="1:2" ht="12.75">
      <c r="A897" s="80"/>
      <c r="B897" s="80"/>
    </row>
    <row r="898" spans="1:2" ht="12.75">
      <c r="A898" s="80"/>
      <c r="B898" s="80"/>
    </row>
    <row r="899" spans="1:2" ht="12.75">
      <c r="A899" s="80"/>
      <c r="B899" s="80"/>
    </row>
    <row r="900" spans="1:2" ht="12.75">
      <c r="A900" s="80"/>
      <c r="B900" s="80"/>
    </row>
    <row r="901" spans="1:2" ht="12.75">
      <c r="A901" s="80"/>
      <c r="B901" s="80"/>
    </row>
    <row r="902" spans="1:2" ht="12.75">
      <c r="A902" s="80"/>
      <c r="B902" s="80"/>
    </row>
    <row r="903" spans="1:2" ht="12.75">
      <c r="A903" s="80"/>
      <c r="B903" s="80"/>
    </row>
    <row r="904" spans="1:2" ht="12.75">
      <c r="A904" s="80"/>
      <c r="B904" s="80"/>
    </row>
    <row r="905" spans="1:2" ht="12.75">
      <c r="A905" s="80"/>
      <c r="B905" s="80"/>
    </row>
    <row r="906" spans="1:2" ht="12.75">
      <c r="A906" s="80"/>
      <c r="B906" s="80"/>
    </row>
    <row r="907" spans="1:2" ht="12.75">
      <c r="A907" s="80"/>
      <c r="B907" s="80"/>
    </row>
    <row r="908" spans="1:2" ht="12.75">
      <c r="A908" s="80"/>
      <c r="B908" s="80"/>
    </row>
    <row r="909" spans="1:2" ht="12.75">
      <c r="A909" s="80"/>
      <c r="B909" s="80"/>
    </row>
    <row r="910" spans="1:2" ht="12.75">
      <c r="A910" s="80"/>
      <c r="B910" s="80"/>
    </row>
    <row r="911" spans="1:2" ht="12.75">
      <c r="A911" s="80"/>
      <c r="B911" s="80"/>
    </row>
    <row r="912" spans="1:2" ht="12.75">
      <c r="A912" s="80"/>
      <c r="B912" s="80"/>
    </row>
    <row r="913" spans="1:2" ht="12.75">
      <c r="A913" s="80"/>
      <c r="B913" s="80"/>
    </row>
    <row r="914" spans="1:2" ht="12.75">
      <c r="A914" s="80"/>
      <c r="B914" s="80"/>
    </row>
    <row r="915" spans="1:2" ht="12.75">
      <c r="A915" s="80"/>
      <c r="B915" s="80"/>
    </row>
    <row r="916" spans="1:2" ht="12.75">
      <c r="A916" s="80"/>
      <c r="B916" s="80"/>
    </row>
    <row r="917" spans="1:2" ht="12.75">
      <c r="A917" s="80"/>
      <c r="B917" s="80"/>
    </row>
    <row r="918" spans="1:2" ht="12.75">
      <c r="A918" s="80"/>
      <c r="B918" s="80"/>
    </row>
    <row r="919" spans="1:2" ht="12.75">
      <c r="A919" s="80"/>
      <c r="B919" s="80"/>
    </row>
    <row r="920" spans="1:2" ht="12.75">
      <c r="A920" s="80"/>
      <c r="B920" s="80"/>
    </row>
    <row r="921" spans="1:2" ht="12.75">
      <c r="A921" s="80"/>
      <c r="B921" s="80"/>
    </row>
    <row r="922" spans="1:2" ht="12.75">
      <c r="A922" s="80"/>
      <c r="B922" s="80"/>
    </row>
    <row r="923" spans="1:2" ht="12.75">
      <c r="A923" s="80"/>
      <c r="B923" s="80"/>
    </row>
    <row r="924" spans="1:2" ht="12.75">
      <c r="A924" s="80"/>
      <c r="B924" s="80"/>
    </row>
    <row r="925" spans="1:2" ht="12.75">
      <c r="A925" s="80"/>
      <c r="B925" s="80"/>
    </row>
    <row r="926" spans="1:2" ht="12.75">
      <c r="A926" s="80"/>
      <c r="B926" s="80"/>
    </row>
    <row r="927" spans="1:2" ht="12.75">
      <c r="A927" s="80"/>
      <c r="B927" s="80"/>
    </row>
    <row r="928" spans="1:2" ht="12.75">
      <c r="A928" s="80"/>
      <c r="B928" s="80"/>
    </row>
    <row r="929" spans="1:2" ht="12.75">
      <c r="A929" s="80"/>
      <c r="B929" s="80"/>
    </row>
    <row r="930" spans="1:2" ht="12.75">
      <c r="A930" s="80"/>
      <c r="B930" s="80"/>
    </row>
    <row r="931" spans="1:2" ht="12.75">
      <c r="A931" s="80"/>
      <c r="B931" s="80"/>
    </row>
    <row r="932" spans="1:2" ht="12.75">
      <c r="A932" s="80"/>
      <c r="B932" s="80"/>
    </row>
    <row r="933" spans="1:2" ht="12.75">
      <c r="A933" s="80"/>
      <c r="B933" s="80"/>
    </row>
    <row r="934" spans="1:2" ht="12.75">
      <c r="A934" s="80"/>
      <c r="B934" s="80"/>
    </row>
    <row r="935" spans="1:2" ht="12.75">
      <c r="A935" s="80"/>
      <c r="B935" s="80"/>
    </row>
    <row r="936" spans="1:2" ht="12.75">
      <c r="A936" s="80"/>
      <c r="B936" s="80"/>
    </row>
    <row r="937" spans="1:2" ht="12.75">
      <c r="A937" s="80"/>
      <c r="B937" s="80"/>
    </row>
    <row r="938" spans="1:2" ht="12.75">
      <c r="A938" s="80"/>
      <c r="B938" s="80"/>
    </row>
    <row r="939" spans="1:2" ht="12.75">
      <c r="A939" s="80"/>
      <c r="B939" s="80"/>
    </row>
    <row r="940" spans="1:2" ht="12.75">
      <c r="A940" s="80"/>
      <c r="B940" s="80"/>
    </row>
    <row r="941" spans="1:2" ht="12.75">
      <c r="A941" s="80"/>
      <c r="B941" s="80"/>
    </row>
    <row r="942" spans="1:2" ht="12.75">
      <c r="A942" s="80"/>
      <c r="B942" s="80"/>
    </row>
    <row r="943" spans="1:2" ht="12.75">
      <c r="A943" s="80"/>
      <c r="B943" s="80"/>
    </row>
    <row r="944" spans="1:2" ht="12.75">
      <c r="A944" s="80"/>
      <c r="B944" s="80"/>
    </row>
    <row r="945" spans="1:2" ht="12.75">
      <c r="A945" s="80"/>
      <c r="B945" s="80"/>
    </row>
    <row r="946" spans="1:2" ht="12.75">
      <c r="A946" s="80"/>
      <c r="B946" s="80"/>
    </row>
    <row r="947" spans="1:2" ht="12.75">
      <c r="A947" s="80"/>
      <c r="B947" s="80"/>
    </row>
    <row r="948" spans="1:2" ht="12.75">
      <c r="A948" s="80"/>
      <c r="B948" s="80"/>
    </row>
    <row r="949" spans="1:2" ht="12.75">
      <c r="A949" s="80"/>
      <c r="B949" s="80"/>
    </row>
    <row r="950" spans="1:2" ht="12.75">
      <c r="A950" s="80"/>
      <c r="B950" s="80"/>
    </row>
    <row r="951" spans="1:2" ht="12.75">
      <c r="A951" s="80"/>
      <c r="B951" s="80"/>
    </row>
    <row r="952" spans="1:2" ht="12.75">
      <c r="A952" s="80"/>
      <c r="B952" s="80"/>
    </row>
    <row r="953" spans="1:2" ht="12.75">
      <c r="A953" s="80"/>
      <c r="B953" s="80"/>
    </row>
    <row r="954" spans="1:2" ht="12.75">
      <c r="A954" s="80"/>
      <c r="B954" s="80"/>
    </row>
    <row r="955" spans="1:2" ht="12.75">
      <c r="A955" s="80"/>
      <c r="B955" s="80"/>
    </row>
    <row r="956" spans="1:2" ht="12.75">
      <c r="A956" s="80"/>
      <c r="B956" s="80"/>
    </row>
    <row r="957" spans="1:2" ht="12.75">
      <c r="A957" s="80"/>
      <c r="B957" s="80"/>
    </row>
    <row r="958" spans="1:2" ht="12.75">
      <c r="A958" s="80"/>
      <c r="B958" s="80"/>
    </row>
    <row r="959" spans="1:2" ht="12.75">
      <c r="A959" s="80"/>
      <c r="B959" s="80"/>
    </row>
    <row r="960" spans="1:2" ht="12.75">
      <c r="A960" s="80"/>
      <c r="B960" s="80"/>
    </row>
    <row r="961" spans="1:2" ht="12.75">
      <c r="A961" s="80"/>
      <c r="B961" s="80"/>
    </row>
    <row r="962" spans="1:2" ht="12.75">
      <c r="A962" s="80"/>
      <c r="B962" s="80"/>
    </row>
    <row r="963" spans="1:2" ht="12.75">
      <c r="A963" s="80"/>
      <c r="B963" s="80"/>
    </row>
    <row r="964" spans="1:2" ht="12.75">
      <c r="A964" s="80"/>
      <c r="B964" s="80"/>
    </row>
    <row r="965" spans="1:2" ht="12.75">
      <c r="A965" s="80"/>
      <c r="B965" s="80"/>
    </row>
    <row r="966" spans="1:2" ht="12.75">
      <c r="A966" s="80"/>
      <c r="B966" s="80"/>
    </row>
    <row r="967" spans="1:2" ht="12.75">
      <c r="A967" s="80"/>
      <c r="B967" s="80"/>
    </row>
    <row r="968" spans="1:2" ht="12.75">
      <c r="A968" s="80"/>
      <c r="B968" s="80"/>
    </row>
    <row r="969" spans="1:2" ht="12.75">
      <c r="A969" s="80"/>
      <c r="B969" s="80"/>
    </row>
    <row r="970" spans="1:2" ht="12.75">
      <c r="A970" s="80"/>
      <c r="B970" s="80"/>
    </row>
    <row r="971" spans="1:2" ht="12.75">
      <c r="A971" s="80"/>
      <c r="B971" s="80"/>
    </row>
    <row r="972" spans="1:2" ht="12.75">
      <c r="A972" s="80"/>
      <c r="B972" s="80"/>
    </row>
    <row r="973" spans="1:2" ht="12.75">
      <c r="A973" s="80"/>
      <c r="B973" s="80"/>
    </row>
    <row r="974" spans="1:2" ht="12.75">
      <c r="A974" s="80"/>
      <c r="B974" s="80"/>
    </row>
    <row r="975" spans="1:2" ht="12.75">
      <c r="A975" s="80"/>
      <c r="B975" s="80"/>
    </row>
    <row r="976" spans="1:2" ht="12.75">
      <c r="A976" s="80"/>
      <c r="B976" s="80"/>
    </row>
    <row r="977" spans="1:2" ht="12.75">
      <c r="A977" s="80"/>
      <c r="B977" s="80"/>
    </row>
    <row r="978" spans="1:2" ht="12.75">
      <c r="A978" s="80"/>
      <c r="B978" s="80"/>
    </row>
    <row r="979" spans="1:2" ht="12.75">
      <c r="A979" s="80"/>
      <c r="B979" s="80"/>
    </row>
    <row r="980" spans="1:2" ht="12.75">
      <c r="A980" s="80"/>
      <c r="B980" s="80"/>
    </row>
    <row r="981" spans="1:2" ht="12.75">
      <c r="A981" s="80"/>
      <c r="B981" s="80"/>
    </row>
    <row r="982" spans="1:2" ht="12.75">
      <c r="A982" s="80"/>
      <c r="B982" s="80"/>
    </row>
    <row r="983" spans="1:2" ht="12.75">
      <c r="A983" s="80"/>
      <c r="B983" s="80"/>
    </row>
    <row r="984" spans="1:2" ht="12.75">
      <c r="A984" s="80"/>
      <c r="B984" s="80"/>
    </row>
    <row r="985" spans="1:2" ht="12.75">
      <c r="A985" s="80"/>
      <c r="B985" s="80"/>
    </row>
    <row r="986" spans="1:2" ht="12.75">
      <c r="A986" s="80"/>
      <c r="B986" s="80"/>
    </row>
    <row r="987" spans="1:2" ht="12.75">
      <c r="A987" s="80"/>
      <c r="B987" s="80"/>
    </row>
    <row r="988" spans="1:2" ht="12.75">
      <c r="A988" s="80"/>
      <c r="B988" s="80"/>
    </row>
    <row r="989" spans="1:2" ht="12.75">
      <c r="A989" s="80"/>
      <c r="B989" s="80"/>
    </row>
    <row r="990" spans="1:2" ht="12.75">
      <c r="A990" s="80"/>
      <c r="B990" s="80"/>
    </row>
    <row r="991" spans="1:2" ht="12.75">
      <c r="A991" s="80"/>
      <c r="B991" s="80"/>
    </row>
    <row r="992" spans="1:2" ht="12.75">
      <c r="A992" s="80"/>
      <c r="B992" s="80"/>
    </row>
    <row r="993" spans="1:2" ht="12.75">
      <c r="A993" s="80"/>
      <c r="B993" s="80"/>
    </row>
    <row r="994" spans="1:2" ht="12.75">
      <c r="A994" s="80"/>
      <c r="B994" s="80"/>
    </row>
    <row r="995" spans="1:2" ht="12.75">
      <c r="A995" s="80"/>
      <c r="B995" s="80"/>
    </row>
    <row r="996" spans="1:2" ht="12.75">
      <c r="A996" s="80"/>
      <c r="B996" s="80"/>
    </row>
    <row r="997" spans="1:2" ht="12.75">
      <c r="A997" s="80"/>
      <c r="B997" s="80"/>
    </row>
    <row r="998" spans="1:2" ht="12.75">
      <c r="A998" s="80"/>
      <c r="B998" s="80"/>
    </row>
    <row r="999" spans="1:2" ht="12.75">
      <c r="A999" s="80"/>
      <c r="B999" s="80"/>
    </row>
    <row r="1000" spans="1:2" ht="12.75">
      <c r="A1000" s="80"/>
      <c r="B1000" s="80"/>
    </row>
    <row r="1001" spans="1:2" ht="12.75">
      <c r="A1001" s="80"/>
      <c r="B1001" s="80"/>
    </row>
    <row r="1002" spans="1:2" ht="12.75">
      <c r="A1002" s="80"/>
      <c r="B1002" s="80"/>
    </row>
    <row r="1003" spans="1:2" ht="12.75">
      <c r="A1003" s="80"/>
      <c r="B1003" s="80"/>
    </row>
    <row r="1004" spans="1:2" ht="12.75">
      <c r="A1004" s="80"/>
      <c r="B1004" s="80"/>
    </row>
    <row r="1005" spans="1:2" ht="12.75">
      <c r="A1005" s="80"/>
      <c r="B1005" s="80"/>
    </row>
    <row r="1006" spans="1:2" ht="12.75">
      <c r="A1006" s="80"/>
      <c r="B1006" s="80"/>
    </row>
    <row r="1007" spans="1:2" ht="12.75">
      <c r="A1007" s="80"/>
      <c r="B1007" s="80"/>
    </row>
    <row r="1008" spans="1:2" ht="12.75">
      <c r="A1008" s="80"/>
      <c r="B1008" s="80"/>
    </row>
    <row r="1009" spans="1:2" ht="12.75">
      <c r="A1009" s="80"/>
      <c r="B1009" s="80"/>
    </row>
    <row r="1010" spans="1:2" ht="12.75">
      <c r="A1010" s="80"/>
      <c r="B1010" s="80"/>
    </row>
    <row r="1011" spans="1:2" ht="12.75">
      <c r="A1011" s="80"/>
      <c r="B1011" s="80"/>
    </row>
    <row r="1012" spans="1:2" ht="12.75">
      <c r="A1012" s="80"/>
      <c r="B1012" s="80"/>
    </row>
    <row r="1013" spans="1:2" ht="12.75">
      <c r="A1013" s="80"/>
      <c r="B1013" s="80"/>
    </row>
    <row r="1014" spans="1:2" ht="12.75">
      <c r="A1014" s="80"/>
      <c r="B1014" s="80"/>
    </row>
    <row r="1015" spans="1:2" ht="12.75">
      <c r="A1015" s="80"/>
      <c r="B1015" s="80"/>
    </row>
    <row r="1016" spans="1:2" ht="12.75">
      <c r="A1016" s="80"/>
      <c r="B1016" s="80"/>
    </row>
    <row r="1017" spans="1:2" ht="12.75">
      <c r="A1017" s="80"/>
      <c r="B1017" s="80"/>
    </row>
    <row r="1018" spans="1:2" ht="12.75">
      <c r="A1018" s="80"/>
      <c r="B1018" s="80"/>
    </row>
    <row r="1019" spans="1:2" ht="12.75">
      <c r="A1019" s="80"/>
      <c r="B1019" s="80"/>
    </row>
    <row r="1020" spans="1:2" ht="12.75">
      <c r="A1020" s="80"/>
      <c r="B1020" s="80"/>
    </row>
    <row r="1021" spans="1:2" ht="12.75">
      <c r="A1021" s="80"/>
      <c r="B1021" s="80"/>
    </row>
    <row r="1022" spans="1:2" ht="12.75">
      <c r="A1022" s="80"/>
      <c r="B1022" s="80"/>
    </row>
    <row r="1023" spans="1:2" ht="12.75">
      <c r="A1023" s="80"/>
      <c r="B1023" s="80"/>
    </row>
    <row r="1024" spans="1:2" ht="12.75">
      <c r="A1024" s="80"/>
      <c r="B1024" s="80"/>
    </row>
    <row r="1025" spans="1:2" ht="12.75">
      <c r="A1025" s="80"/>
      <c r="B1025" s="80"/>
    </row>
    <row r="1026" spans="1:2" ht="12.75">
      <c r="A1026" s="80"/>
      <c r="B1026" s="80"/>
    </row>
    <row r="1027" spans="1:2" ht="12.75">
      <c r="A1027" s="80"/>
      <c r="B1027" s="80"/>
    </row>
    <row r="1028" spans="1:2" ht="12.75">
      <c r="A1028" s="80"/>
      <c r="B1028" s="80"/>
    </row>
    <row r="1029" spans="1:2" ht="12.75">
      <c r="A1029" s="80"/>
      <c r="B1029" s="80"/>
    </row>
    <row r="1030" spans="1:2" ht="12.75">
      <c r="A1030" s="80"/>
      <c r="B1030" s="80"/>
    </row>
    <row r="1031" spans="1:2" ht="12.75">
      <c r="A1031" s="80"/>
      <c r="B1031" s="80"/>
    </row>
    <row r="1032" spans="1:2" ht="12.75">
      <c r="A1032" s="80"/>
      <c r="B1032" s="80"/>
    </row>
    <row r="1033" spans="1:2" ht="12.75">
      <c r="A1033" s="80"/>
      <c r="B1033" s="80"/>
    </row>
    <row r="1034" spans="1:2" ht="12.75">
      <c r="A1034" s="80"/>
      <c r="B1034" s="80"/>
    </row>
    <row r="1035" spans="1:2" ht="12.75">
      <c r="A1035" s="80"/>
      <c r="B1035" s="80"/>
    </row>
    <row r="1036" spans="1:2" ht="12.75">
      <c r="A1036" s="80"/>
      <c r="B1036" s="80"/>
    </row>
    <row r="1037" spans="1:2" ht="12.75">
      <c r="A1037" s="80"/>
      <c r="B1037" s="80"/>
    </row>
    <row r="1038" spans="1:2" ht="12.75">
      <c r="A1038" s="80"/>
      <c r="B1038" s="80"/>
    </row>
    <row r="1039" spans="1:2" ht="12.75">
      <c r="A1039" s="80"/>
      <c r="B1039" s="80"/>
    </row>
    <row r="1040" spans="1:2" ht="12.75">
      <c r="A1040" s="80"/>
      <c r="B1040" s="80"/>
    </row>
    <row r="1041" spans="1:2" ht="12.75">
      <c r="A1041" s="80"/>
      <c r="B1041" s="80"/>
    </row>
    <row r="1042" spans="1:2" ht="12.75">
      <c r="A1042" s="80"/>
      <c r="B1042" s="80"/>
    </row>
    <row r="1043" spans="1:2" ht="12.75">
      <c r="A1043" s="80"/>
      <c r="B1043" s="80"/>
    </row>
    <row r="1044" spans="1:2" ht="12.75">
      <c r="A1044" s="80"/>
      <c r="B1044" s="80"/>
    </row>
    <row r="1045" spans="1:2" ht="12.75">
      <c r="A1045" s="80"/>
      <c r="B1045" s="80"/>
    </row>
    <row r="1046" spans="1:2" ht="12.75">
      <c r="A1046" s="80"/>
      <c r="B1046" s="80"/>
    </row>
    <row r="1047" spans="1:2" ht="12.75">
      <c r="A1047" s="80"/>
      <c r="B1047" s="80"/>
    </row>
    <row r="1048" spans="1:2" ht="12.75">
      <c r="A1048" s="80"/>
      <c r="B1048" s="80"/>
    </row>
    <row r="1049" spans="1:2" ht="12.75">
      <c r="A1049" s="80"/>
      <c r="B1049" s="80"/>
    </row>
    <row r="1050" spans="1:2" ht="12.75">
      <c r="A1050" s="80"/>
      <c r="B1050" s="80"/>
    </row>
    <row r="1051" spans="1:2" ht="12.75">
      <c r="A1051" s="80"/>
      <c r="B1051" s="80"/>
    </row>
    <row r="1052" spans="1:2" ht="12.75">
      <c r="A1052" s="80"/>
      <c r="B1052" s="80"/>
    </row>
    <row r="1053" spans="1:2" ht="12.75">
      <c r="A1053" s="80"/>
      <c r="B1053" s="80"/>
    </row>
    <row r="1054" spans="1:2" ht="12.75">
      <c r="A1054" s="80"/>
      <c r="B1054" s="80"/>
    </row>
    <row r="1055" spans="1:2" ht="12.75">
      <c r="A1055" s="80"/>
      <c r="B1055" s="80"/>
    </row>
    <row r="1056" spans="1:2" ht="12.75">
      <c r="A1056" s="80"/>
      <c r="B1056" s="80"/>
    </row>
    <row r="1057" spans="1:2" ht="12.75">
      <c r="A1057" s="80"/>
      <c r="B1057" s="80"/>
    </row>
    <row r="1058" spans="1:2" ht="12.75">
      <c r="A1058" s="80"/>
      <c r="B1058" s="80"/>
    </row>
    <row r="1059" spans="1:2" ht="12.75">
      <c r="A1059" s="80"/>
      <c r="B1059" s="80"/>
    </row>
    <row r="1060" spans="1:2" ht="12.75">
      <c r="A1060" s="80"/>
      <c r="B1060" s="80"/>
    </row>
    <row r="1061" spans="1:2" ht="12.75">
      <c r="A1061" s="80"/>
      <c r="B1061" s="80"/>
    </row>
    <row r="1062" spans="1:2" ht="12.75">
      <c r="A1062" s="80"/>
      <c r="B1062" s="80"/>
    </row>
    <row r="1063" spans="1:2" ht="12.75">
      <c r="A1063" s="80"/>
      <c r="B1063" s="80"/>
    </row>
    <row r="1064" spans="1:2" ht="12.75">
      <c r="A1064" s="80"/>
      <c r="B1064" s="80"/>
    </row>
    <row r="1065" spans="1:2" ht="12.75">
      <c r="A1065" s="80"/>
      <c r="B1065" s="80"/>
    </row>
    <row r="1066" spans="1:2" ht="12.75">
      <c r="A1066" s="80"/>
      <c r="B1066" s="80"/>
    </row>
    <row r="1067" spans="1:2" ht="12.75">
      <c r="A1067" s="80"/>
      <c r="B1067" s="80"/>
    </row>
    <row r="1068" spans="1:2" ht="12.75">
      <c r="A1068" s="80"/>
      <c r="B1068" s="80"/>
    </row>
    <row r="1069" spans="1:2" ht="12.75">
      <c r="A1069" s="80"/>
      <c r="B1069" s="80"/>
    </row>
    <row r="1070" spans="1:2" ht="12.75">
      <c r="A1070" s="80"/>
      <c r="B1070" s="80"/>
    </row>
    <row r="1071" spans="1:2" ht="12.75">
      <c r="A1071" s="80"/>
      <c r="B1071" s="80"/>
    </row>
    <row r="1072" spans="1:2" ht="12.75">
      <c r="A1072" s="80"/>
      <c r="B1072" s="80"/>
    </row>
    <row r="1073" spans="1:2" ht="12.75">
      <c r="A1073" s="80"/>
      <c r="B1073" s="80"/>
    </row>
    <row r="1074" spans="1:2" ht="12.75">
      <c r="A1074" s="80"/>
      <c r="B1074" s="80"/>
    </row>
    <row r="1075" spans="1:2" ht="12.75">
      <c r="A1075" s="80"/>
      <c r="B1075" s="80"/>
    </row>
    <row r="1076" spans="1:2" ht="12.75">
      <c r="A1076" s="80"/>
      <c r="B1076" s="80"/>
    </row>
    <row r="1077" spans="1:2" ht="12.75">
      <c r="A1077" s="80"/>
      <c r="B1077" s="80"/>
    </row>
    <row r="1078" spans="1:2" ht="12.75">
      <c r="A1078" s="80"/>
      <c r="B1078" s="80"/>
    </row>
    <row r="1079" spans="1:2" ht="12.75">
      <c r="A1079" s="80"/>
      <c r="B1079" s="80"/>
    </row>
    <row r="1080" spans="1:2" ht="12.75">
      <c r="A1080" s="80"/>
      <c r="B1080" s="80"/>
    </row>
    <row r="1081" spans="1:2" ht="12.75">
      <c r="A1081" s="80"/>
      <c r="B1081" s="80"/>
    </row>
    <row r="1082" spans="1:2" ht="12.75">
      <c r="A1082" s="80"/>
      <c r="B1082" s="80"/>
    </row>
    <row r="1083" spans="1:2" ht="12.75">
      <c r="A1083" s="80"/>
      <c r="B1083" s="80"/>
    </row>
    <row r="1084" spans="1:2" ht="12.75">
      <c r="A1084" s="80"/>
      <c r="B1084" s="80"/>
    </row>
    <row r="1085" spans="1:2" ht="12.75">
      <c r="A1085" s="80"/>
      <c r="B1085" s="80"/>
    </row>
    <row r="1086" spans="1:2" ht="12.75">
      <c r="A1086" s="80"/>
      <c r="B1086" s="80"/>
    </row>
    <row r="1087" spans="1:2" ht="12.75">
      <c r="A1087" s="80"/>
      <c r="B1087" s="80"/>
    </row>
    <row r="1088" spans="1:2" ht="12.75">
      <c r="A1088" s="80"/>
      <c r="B1088" s="80"/>
    </row>
    <row r="1089" spans="1:2" ht="12.75">
      <c r="A1089" s="80"/>
      <c r="B1089" s="80"/>
    </row>
    <row r="1090" spans="1:2" ht="12.75">
      <c r="A1090" s="80"/>
      <c r="B1090" s="80"/>
    </row>
    <row r="1091" spans="1:2" ht="12.75">
      <c r="A1091" s="80"/>
      <c r="B1091" s="80"/>
    </row>
    <row r="1092" spans="1:2" ht="12.75">
      <c r="A1092" s="80"/>
      <c r="B1092" s="80"/>
    </row>
    <row r="1093" spans="1:2" ht="12.75">
      <c r="A1093" s="80"/>
      <c r="B1093" s="80"/>
    </row>
    <row r="1094" spans="1:2" ht="12.75">
      <c r="A1094" s="80"/>
      <c r="B1094" s="80"/>
    </row>
    <row r="1095" spans="1:2" ht="12.75">
      <c r="A1095" s="80"/>
      <c r="B1095" s="80"/>
    </row>
    <row r="1096" spans="1:2" ht="12.75">
      <c r="A1096" s="80"/>
      <c r="B1096" s="80"/>
    </row>
    <row r="1097" spans="1:2" ht="12.75">
      <c r="A1097" s="80"/>
      <c r="B1097" s="80"/>
    </row>
    <row r="1098" spans="1:2" ht="12.75">
      <c r="A1098" s="80"/>
      <c r="B1098" s="80"/>
    </row>
    <row r="1099" spans="1:2" ht="12.75">
      <c r="A1099" s="80"/>
      <c r="B1099" s="80"/>
    </row>
    <row r="1100" spans="1:2" ht="12.75">
      <c r="A1100" s="80"/>
      <c r="B1100" s="80"/>
    </row>
    <row r="1101" spans="1:2" ht="12.75">
      <c r="A1101" s="80"/>
      <c r="B1101" s="80"/>
    </row>
    <row r="1102" spans="1:2" ht="12.75">
      <c r="A1102" s="80"/>
      <c r="B1102" s="80"/>
    </row>
    <row r="1103" spans="1:2" ht="12.75">
      <c r="A1103" s="80"/>
      <c r="B1103" s="80"/>
    </row>
    <row r="1104" spans="1:2" ht="12.75">
      <c r="A1104" s="80"/>
      <c r="B1104" s="80"/>
    </row>
    <row r="1105" spans="1:2" ht="12.75">
      <c r="A1105" s="80"/>
      <c r="B1105" s="80"/>
    </row>
    <row r="1106" spans="1:2" ht="12.75">
      <c r="A1106" s="80"/>
      <c r="B1106" s="80"/>
    </row>
    <row r="1107" spans="1:2" ht="12.75">
      <c r="A1107" s="80"/>
      <c r="B1107" s="80"/>
    </row>
    <row r="1108" spans="1:2" ht="12.75">
      <c r="A1108" s="80"/>
      <c r="B1108" s="80"/>
    </row>
    <row r="1109" spans="1:2" ht="12.75">
      <c r="A1109" s="80"/>
      <c r="B1109" s="80"/>
    </row>
    <row r="1110" spans="1:2" ht="12.75">
      <c r="A1110" s="80"/>
      <c r="B1110" s="80"/>
    </row>
    <row r="1111" spans="1:2" ht="12.75">
      <c r="A1111" s="80"/>
      <c r="B1111" s="80"/>
    </row>
    <row r="1112" spans="1:2" ht="12.75">
      <c r="A1112" s="80"/>
      <c r="B1112" s="80"/>
    </row>
    <row r="1113" spans="1:2" ht="12.75">
      <c r="A1113" s="80"/>
      <c r="B1113" s="80"/>
    </row>
    <row r="1114" spans="1:2" ht="12.75">
      <c r="A1114" s="80"/>
      <c r="B1114" s="80"/>
    </row>
    <row r="1115" spans="1:2" ht="12.75">
      <c r="A1115" s="80"/>
      <c r="B1115" s="80"/>
    </row>
    <row r="1116" spans="1:2" ht="12.75">
      <c r="A1116" s="80"/>
      <c r="B1116" s="80"/>
    </row>
    <row r="1117" spans="1:2" ht="12.75">
      <c r="A1117" s="80"/>
      <c r="B1117" s="80"/>
    </row>
    <row r="1118" spans="1:2" ht="12.75">
      <c r="A1118" s="80"/>
      <c r="B1118" s="80"/>
    </row>
    <row r="1119" spans="1:2" ht="12.75">
      <c r="A1119" s="80"/>
      <c r="B1119" s="80"/>
    </row>
    <row r="1120" spans="1:2" ht="12.75">
      <c r="A1120" s="80"/>
      <c r="B1120" s="80"/>
    </row>
    <row r="1121" spans="1:2" ht="12.75">
      <c r="A1121" s="80"/>
      <c r="B1121" s="80"/>
    </row>
    <row r="1122" spans="1:2" ht="12.75">
      <c r="A1122" s="80"/>
      <c r="B1122" s="80"/>
    </row>
    <row r="1123" spans="1:2" ht="12.75">
      <c r="A1123" s="80"/>
      <c r="B1123" s="80"/>
    </row>
    <row r="1124" spans="1:2" ht="12.75">
      <c r="A1124" s="80"/>
      <c r="B1124" s="80"/>
    </row>
    <row r="1125" spans="1:2" ht="12.75">
      <c r="A1125" s="80"/>
      <c r="B1125" s="80"/>
    </row>
    <row r="1126" spans="1:2" ht="12.75">
      <c r="A1126" s="80"/>
      <c r="B1126" s="80"/>
    </row>
    <row r="1127" spans="1:2" ht="12.75">
      <c r="A1127" s="80"/>
      <c r="B1127" s="80"/>
    </row>
    <row r="1128" spans="1:2" ht="12.75">
      <c r="A1128" s="80"/>
      <c r="B1128" s="80"/>
    </row>
    <row r="1129" spans="1:2" ht="12.75">
      <c r="A1129" s="80"/>
      <c r="B1129" s="80"/>
    </row>
    <row r="1130" spans="1:2" ht="12.75">
      <c r="A1130" s="80"/>
      <c r="B1130" s="80"/>
    </row>
    <row r="1131" spans="1:2" ht="12.75">
      <c r="A1131" s="80"/>
      <c r="B1131" s="80"/>
    </row>
    <row r="1132" spans="1:2" ht="12.75">
      <c r="A1132" s="80"/>
      <c r="B1132" s="80"/>
    </row>
    <row r="1133" spans="1:2" ht="12.75">
      <c r="A1133" s="80"/>
      <c r="B1133" s="80"/>
    </row>
    <row r="1134" spans="1:2" ht="12.75">
      <c r="A1134" s="80"/>
      <c r="B1134" s="80"/>
    </row>
    <row r="1135" spans="1:2" ht="12.75">
      <c r="A1135" s="80"/>
      <c r="B1135" s="80"/>
    </row>
    <row r="1136" spans="1:2" ht="12.75">
      <c r="A1136" s="80"/>
      <c r="B1136" s="80"/>
    </row>
    <row r="1137" spans="1:2" ht="12.75">
      <c r="A1137" s="80"/>
      <c r="B1137" s="80"/>
    </row>
    <row r="1138" spans="1:2" ht="12.75">
      <c r="A1138" s="80"/>
      <c r="B1138" s="80"/>
    </row>
    <row r="1139" spans="1:2" ht="12.75">
      <c r="A1139" s="80"/>
      <c r="B1139" s="80"/>
    </row>
    <row r="1140" spans="1:2" ht="12.75">
      <c r="A1140" s="80"/>
      <c r="B1140" s="80"/>
    </row>
    <row r="1141" spans="1:2" ht="12.75">
      <c r="A1141" s="80"/>
      <c r="B1141" s="80"/>
    </row>
    <row r="1142" spans="1:2" ht="12.75">
      <c r="A1142" s="80"/>
      <c r="B1142" s="80"/>
    </row>
    <row r="1143" spans="1:2" ht="12.75">
      <c r="A1143" s="80"/>
      <c r="B1143" s="80"/>
    </row>
    <row r="1144" spans="1:2" ht="12.75">
      <c r="A1144" s="80"/>
      <c r="B1144" s="80"/>
    </row>
    <row r="1145" spans="1:2" ht="12.75">
      <c r="A1145" s="80"/>
      <c r="B1145" s="80"/>
    </row>
    <row r="1146" spans="1:2" ht="12.75">
      <c r="A1146" s="80"/>
      <c r="B1146" s="80"/>
    </row>
    <row r="1147" spans="1:2" ht="12.75">
      <c r="A1147" s="80"/>
      <c r="B1147" s="80"/>
    </row>
    <row r="1148" spans="1:2" ht="12.75">
      <c r="A1148" s="80"/>
      <c r="B1148" s="80"/>
    </row>
    <row r="1149" spans="1:2" ht="12.75">
      <c r="A1149" s="80"/>
      <c r="B1149" s="80"/>
    </row>
    <row r="1150" spans="1:2" ht="12.75">
      <c r="A1150" s="80"/>
      <c r="B1150" s="80"/>
    </row>
    <row r="1151" spans="1:2" ht="12.75">
      <c r="A1151" s="80"/>
      <c r="B1151" s="80"/>
    </row>
    <row r="1152" spans="1:2" ht="12.75">
      <c r="A1152" s="80"/>
      <c r="B1152" s="80"/>
    </row>
    <row r="1153" spans="1:2" ht="12.75">
      <c r="A1153" s="80"/>
      <c r="B1153" s="80"/>
    </row>
    <row r="1154" spans="1:2" ht="12.75">
      <c r="A1154" s="80"/>
      <c r="B1154" s="80"/>
    </row>
    <row r="1155" spans="1:2" ht="12.75">
      <c r="A1155" s="80"/>
      <c r="B1155" s="80"/>
    </row>
    <row r="1156" spans="1:2" ht="12.75">
      <c r="A1156" s="80"/>
      <c r="B1156" s="80"/>
    </row>
    <row r="1157" spans="1:2" ht="12.75">
      <c r="A1157" s="80"/>
      <c r="B1157" s="80"/>
    </row>
    <row r="1158" spans="1:2" ht="12.75">
      <c r="A1158" s="80"/>
      <c r="B1158" s="80"/>
    </row>
    <row r="1159" spans="1:2" ht="12.75">
      <c r="A1159" s="80"/>
      <c r="B1159" s="80"/>
    </row>
    <row r="1160" spans="1:2" ht="12.75">
      <c r="A1160" s="80"/>
      <c r="B1160" s="80"/>
    </row>
    <row r="1161" spans="1:2" ht="12.75">
      <c r="A1161" s="80"/>
      <c r="B1161" s="80"/>
    </row>
    <row r="1162" spans="1:2" ht="12.75">
      <c r="A1162" s="80"/>
      <c r="B1162" s="80"/>
    </row>
    <row r="1163" spans="1:2" ht="12.75">
      <c r="A1163" s="80"/>
      <c r="B1163" s="80"/>
    </row>
    <row r="1164" spans="1:2" ht="12.75">
      <c r="A1164" s="80"/>
      <c r="B1164" s="80"/>
    </row>
    <row r="1165" spans="1:2" ht="12.75">
      <c r="A1165" s="80"/>
      <c r="B1165" s="80"/>
    </row>
    <row r="1166" spans="1:2" ht="12.75">
      <c r="A1166" s="80"/>
      <c r="B1166" s="80"/>
    </row>
    <row r="1167" spans="1:2" ht="12.75">
      <c r="A1167" s="80"/>
      <c r="B1167" s="80"/>
    </row>
    <row r="1168" spans="1:2" ht="12.75">
      <c r="A1168" s="80"/>
      <c r="B1168" s="80"/>
    </row>
    <row r="1169" spans="1:2" ht="12.75">
      <c r="A1169" s="80"/>
      <c r="B1169" s="80"/>
    </row>
    <row r="1170" spans="1:2" ht="12.75">
      <c r="A1170" s="80"/>
      <c r="B1170" s="80"/>
    </row>
    <row r="1171" spans="1:2" ht="12.75">
      <c r="A1171" s="80"/>
      <c r="B1171" s="80"/>
    </row>
    <row r="1172" spans="1:2" ht="12.75">
      <c r="A1172" s="80"/>
      <c r="B1172" s="80"/>
    </row>
    <row r="1173" spans="1:2" ht="12.75">
      <c r="A1173" s="80"/>
      <c r="B1173" s="80"/>
    </row>
    <row r="1174" spans="1:2" ht="12.75">
      <c r="A1174" s="80"/>
      <c r="B1174" s="80"/>
    </row>
    <row r="1175" spans="1:2" ht="12.75">
      <c r="A1175" s="80"/>
      <c r="B1175" s="80"/>
    </row>
    <row r="1176" spans="1:2" ht="12.75">
      <c r="A1176" s="80"/>
      <c r="B1176" s="80"/>
    </row>
    <row r="1177" spans="1:2" ht="12.75">
      <c r="A1177" s="80"/>
      <c r="B1177" s="80"/>
    </row>
    <row r="1178" spans="1:2" ht="12.75">
      <c r="A1178" s="80"/>
      <c r="B1178" s="80"/>
    </row>
    <row r="1179" spans="1:2" ht="12.75">
      <c r="A1179" s="80"/>
      <c r="B1179" s="80"/>
    </row>
    <row r="1180" spans="1:2" ht="12.75">
      <c r="A1180" s="80"/>
      <c r="B1180" s="80"/>
    </row>
    <row r="1181" spans="1:2" ht="12.75">
      <c r="A1181" s="80"/>
      <c r="B1181" s="80"/>
    </row>
    <row r="1182" spans="1:2" ht="12.75">
      <c r="A1182" s="80"/>
      <c r="B1182" s="80"/>
    </row>
    <row r="1183" spans="1:2" ht="12.75">
      <c r="A1183" s="80"/>
      <c r="B1183" s="80"/>
    </row>
    <row r="1184" spans="1:2" ht="12.75">
      <c r="A1184" s="80"/>
      <c r="B1184" s="80"/>
    </row>
    <row r="1185" spans="1:2" ht="12.75">
      <c r="A1185" s="80"/>
      <c r="B1185" s="80"/>
    </row>
    <row r="1186" spans="1:2" ht="12.75">
      <c r="A1186" s="80"/>
      <c r="B1186" s="80"/>
    </row>
    <row r="1187" spans="1:2" ht="12.75">
      <c r="A1187" s="80"/>
      <c r="B1187" s="80"/>
    </row>
    <row r="1188" spans="1:2" ht="12.75">
      <c r="A1188" s="80"/>
      <c r="B1188" s="80"/>
    </row>
    <row r="1189" spans="1:2" ht="12.75">
      <c r="A1189" s="80"/>
      <c r="B1189" s="80"/>
    </row>
    <row r="1190" spans="1:2" ht="12.75">
      <c r="A1190" s="80"/>
      <c r="B1190" s="80"/>
    </row>
    <row r="1191" spans="1:2" ht="12.75">
      <c r="A1191" s="80"/>
      <c r="B1191" s="80"/>
    </row>
    <row r="1192" spans="1:2" ht="12.75">
      <c r="A1192" s="80"/>
      <c r="B1192" s="80"/>
    </row>
    <row r="1193" spans="1:2" ht="12.75">
      <c r="A1193" s="80"/>
      <c r="B1193" s="80"/>
    </row>
    <row r="1194" spans="1:2" ht="12.75">
      <c r="A1194" s="80"/>
      <c r="B1194" s="80"/>
    </row>
    <row r="1195" spans="1:2" ht="12.75">
      <c r="A1195" s="80"/>
      <c r="B1195" s="80"/>
    </row>
    <row r="1196" spans="1:2" ht="12.75">
      <c r="A1196" s="80"/>
      <c r="B1196" s="80"/>
    </row>
    <row r="1197" spans="1:2" ht="12.75">
      <c r="A1197" s="80"/>
      <c r="B1197" s="80"/>
    </row>
    <row r="1198" spans="1:2" ht="12.75">
      <c r="A1198" s="80"/>
      <c r="B1198" s="80"/>
    </row>
    <row r="1199" spans="1:2" ht="12.75">
      <c r="A1199" s="80"/>
      <c r="B1199" s="80"/>
    </row>
    <row r="1200" spans="1:2" ht="12.75">
      <c r="A1200" s="80"/>
      <c r="B1200" s="80"/>
    </row>
    <row r="1201" spans="1:2" ht="12.75">
      <c r="A1201" s="80"/>
      <c r="B1201" s="80"/>
    </row>
    <row r="1202" spans="1:2" ht="12.75">
      <c r="A1202" s="80"/>
      <c r="B1202" s="80"/>
    </row>
    <row r="1203" spans="1:2" ht="12.75">
      <c r="A1203" s="80"/>
      <c r="B1203" s="80"/>
    </row>
    <row r="1204" spans="1:2" ht="12.75">
      <c r="A1204" s="80"/>
      <c r="B1204" s="80"/>
    </row>
    <row r="1205" spans="1:2" ht="12.75">
      <c r="A1205" s="80"/>
      <c r="B1205" s="80"/>
    </row>
    <row r="1206" spans="1:2" ht="12.75">
      <c r="A1206" s="80"/>
      <c r="B1206" s="80"/>
    </row>
    <row r="1207" spans="1:2" ht="12.75">
      <c r="A1207" s="80"/>
      <c r="B1207" s="80"/>
    </row>
    <row r="1208" spans="1:2" ht="12.75">
      <c r="A1208" s="80"/>
      <c r="B1208" s="80"/>
    </row>
    <row r="1209" spans="1:2" ht="12.75">
      <c r="A1209" s="80"/>
      <c r="B1209" s="80"/>
    </row>
    <row r="1210" spans="1:2" ht="12.75">
      <c r="A1210" s="80"/>
      <c r="B1210" s="80"/>
    </row>
    <row r="1211" spans="1:2" ht="12.75">
      <c r="A1211" s="80"/>
      <c r="B1211" s="80"/>
    </row>
    <row r="1212" spans="1:2" ht="12.75">
      <c r="A1212" s="80"/>
      <c r="B1212" s="80"/>
    </row>
    <row r="1213" spans="1:2" ht="12.75">
      <c r="A1213" s="80"/>
      <c r="B1213" s="80"/>
    </row>
    <row r="1214" spans="1:2" ht="12.75">
      <c r="A1214" s="80"/>
      <c r="B1214" s="80"/>
    </row>
    <row r="1215" spans="1:2" ht="12.75">
      <c r="A1215" s="80"/>
      <c r="B1215" s="80"/>
    </row>
    <row r="1216" spans="1:2" ht="12.75">
      <c r="A1216" s="80"/>
      <c r="B1216" s="80"/>
    </row>
    <row r="1217" spans="1:2" ht="12.75">
      <c r="A1217" s="80"/>
      <c r="B1217" s="80"/>
    </row>
    <row r="1218" spans="1:2" ht="12.75">
      <c r="A1218" s="80"/>
      <c r="B1218" s="80"/>
    </row>
    <row r="1219" spans="1:2" ht="12.75">
      <c r="A1219" s="80"/>
      <c r="B1219" s="80"/>
    </row>
    <row r="1220" spans="1:2" ht="12.75">
      <c r="A1220" s="80"/>
      <c r="B1220" s="80"/>
    </row>
    <row r="1221" spans="1:2" ht="12.75">
      <c r="A1221" s="80"/>
      <c r="B1221" s="80"/>
    </row>
    <row r="1222" spans="1:2" ht="12.75">
      <c r="A1222" s="80"/>
      <c r="B1222" s="80"/>
    </row>
    <row r="1223" spans="1:2" ht="12.75">
      <c r="A1223" s="80"/>
      <c r="B1223" s="80"/>
    </row>
    <row r="1224" spans="1:2" ht="12.75">
      <c r="A1224" s="80"/>
      <c r="B1224" s="80"/>
    </row>
    <row r="1225" spans="1:2" ht="12.75">
      <c r="A1225" s="80"/>
      <c r="B1225" s="80"/>
    </row>
    <row r="1226" spans="1:2" ht="12.75">
      <c r="A1226" s="80"/>
      <c r="B1226" s="80"/>
    </row>
    <row r="1227" spans="1:2" ht="12.75">
      <c r="A1227" s="80"/>
      <c r="B1227" s="80"/>
    </row>
    <row r="1228" spans="1:2" ht="12.75">
      <c r="A1228" s="80"/>
      <c r="B1228" s="80"/>
    </row>
    <row r="1229" spans="1:2" ht="12.75">
      <c r="A1229" s="80"/>
      <c r="B1229" s="80"/>
    </row>
    <row r="1230" spans="1:2" ht="12.75">
      <c r="A1230" s="80"/>
      <c r="B1230" s="80"/>
    </row>
    <row r="1231" spans="1:2" ht="12.75">
      <c r="A1231" s="80"/>
      <c r="B1231" s="80"/>
    </row>
    <row r="1232" spans="1:2" ht="12.75">
      <c r="A1232" s="80"/>
      <c r="B1232" s="80"/>
    </row>
    <row r="1233" spans="1:2" ht="12.75">
      <c r="A1233" s="80"/>
      <c r="B1233" s="80"/>
    </row>
    <row r="1234" spans="1:2" ht="12.75">
      <c r="A1234" s="80"/>
      <c r="B1234" s="80"/>
    </row>
    <row r="1235" spans="1:2" ht="12.75">
      <c r="A1235" s="80"/>
      <c r="B1235" s="80"/>
    </row>
    <row r="1236" spans="1:2" ht="12.75">
      <c r="A1236" s="80"/>
      <c r="B1236" s="80"/>
    </row>
    <row r="1237" spans="1:2" ht="12.75">
      <c r="A1237" s="80"/>
      <c r="B1237" s="80"/>
    </row>
    <row r="1238" spans="1:2" ht="12.75">
      <c r="A1238" s="80"/>
      <c r="B1238" s="80"/>
    </row>
    <row r="1239" spans="1:2" ht="12.75">
      <c r="A1239" s="80"/>
      <c r="B1239" s="80"/>
    </row>
    <row r="1240" spans="1:2" ht="12.75">
      <c r="A1240" s="80"/>
      <c r="B1240" s="80"/>
    </row>
    <row r="1241" spans="1:2" ht="12.75">
      <c r="A1241" s="80"/>
      <c r="B1241" s="80"/>
    </row>
    <row r="1242" spans="1:2" ht="12.75">
      <c r="A1242" s="80"/>
      <c r="B1242" s="80"/>
    </row>
    <row r="1243" spans="1:2" ht="12.75">
      <c r="A1243" s="80"/>
      <c r="B1243" s="80"/>
    </row>
    <row r="1244" spans="1:2" ht="12.75">
      <c r="A1244" s="80"/>
      <c r="B1244" s="80"/>
    </row>
    <row r="1245" spans="1:2" ht="12.75">
      <c r="A1245" s="80"/>
      <c r="B1245" s="80"/>
    </row>
    <row r="1246" spans="1:2" ht="12.75">
      <c r="A1246" s="80"/>
      <c r="B1246" s="80"/>
    </row>
    <row r="1247" spans="1:2" ht="12.75">
      <c r="A1247" s="80"/>
      <c r="B1247" s="80"/>
    </row>
    <row r="1248" spans="1:2" ht="12.75">
      <c r="A1248" s="80"/>
      <c r="B1248" s="80"/>
    </row>
    <row r="1249" spans="1:2" ht="12.75">
      <c r="A1249" s="80"/>
      <c r="B1249" s="80"/>
    </row>
    <row r="1250" spans="1:2" ht="12.75">
      <c r="A1250" s="80"/>
      <c r="B1250" s="80"/>
    </row>
    <row r="1251" spans="1:2" ht="12.75">
      <c r="A1251" s="80"/>
      <c r="B1251" s="80"/>
    </row>
    <row r="1252" spans="1:2" ht="12.75">
      <c r="A1252" s="80"/>
      <c r="B1252" s="80"/>
    </row>
    <row r="1253" spans="1:2" ht="12.75">
      <c r="A1253" s="80"/>
      <c r="B1253" s="80"/>
    </row>
    <row r="1254" spans="1:2" ht="12.75">
      <c r="A1254" s="80"/>
      <c r="B1254" s="80"/>
    </row>
    <row r="1255" spans="1:2" ht="12.75">
      <c r="A1255" s="80"/>
      <c r="B1255" s="80"/>
    </row>
    <row r="1256" spans="1:2" ht="12.75">
      <c r="A1256" s="80"/>
      <c r="B1256" s="80"/>
    </row>
    <row r="1257" spans="1:2" ht="12.75">
      <c r="A1257" s="80"/>
      <c r="B1257" s="80"/>
    </row>
    <row r="1258" spans="1:2" ht="12.75">
      <c r="A1258" s="80"/>
      <c r="B1258" s="80"/>
    </row>
    <row r="1259" spans="1:2" ht="12.75">
      <c r="A1259" s="80"/>
      <c r="B1259" s="80"/>
    </row>
    <row r="1260" spans="1:2" ht="12.75">
      <c r="A1260" s="80"/>
      <c r="B1260" s="80"/>
    </row>
    <row r="1261" spans="1:2" ht="12.75">
      <c r="A1261" s="80"/>
      <c r="B1261" s="80"/>
    </row>
    <row r="1262" spans="1:2" ht="12.75">
      <c r="A1262" s="80"/>
      <c r="B1262" s="80"/>
    </row>
    <row r="1263" spans="1:2" ht="12.75">
      <c r="A1263" s="80"/>
      <c r="B1263" s="80"/>
    </row>
    <row r="1264" spans="1:2" ht="12.75">
      <c r="A1264" s="80"/>
      <c r="B1264" s="80"/>
    </row>
    <row r="1265" spans="1:2" ht="12.75">
      <c r="A1265" s="80"/>
      <c r="B1265" s="80"/>
    </row>
    <row r="1266" spans="1:2" ht="12.75">
      <c r="A1266" s="80"/>
      <c r="B1266" s="80"/>
    </row>
    <row r="1267" spans="1:2" ht="12.75">
      <c r="A1267" s="80"/>
      <c r="B1267" s="80"/>
    </row>
    <row r="1268" spans="1:2" ht="12.75">
      <c r="A1268" s="80"/>
      <c r="B1268" s="80"/>
    </row>
    <row r="1269" spans="1:2" ht="12.75">
      <c r="A1269" s="80"/>
      <c r="B1269" s="80"/>
    </row>
    <row r="1270" spans="1:2" ht="12.75">
      <c r="A1270" s="80"/>
      <c r="B1270" s="80"/>
    </row>
    <row r="1271" spans="1:2" ht="12.75">
      <c r="A1271" s="80"/>
      <c r="B1271" s="80"/>
    </row>
    <row r="1272" spans="1:2" ht="12.75">
      <c r="A1272" s="80"/>
      <c r="B1272" s="80"/>
    </row>
    <row r="1273" spans="1:2" ht="12.75">
      <c r="A1273" s="80"/>
      <c r="B1273" s="80"/>
    </row>
    <row r="1274" spans="1:2" ht="12.75">
      <c r="A1274" s="80"/>
      <c r="B1274" s="80"/>
    </row>
    <row r="1275" spans="1:2" ht="12.75">
      <c r="A1275" s="80"/>
      <c r="B1275" s="80"/>
    </row>
    <row r="1276" spans="1:2" ht="12.75">
      <c r="A1276" s="80"/>
      <c r="B1276" s="80"/>
    </row>
    <row r="1277" spans="1:2" ht="12.75">
      <c r="A1277" s="80"/>
      <c r="B1277" s="80"/>
    </row>
    <row r="1278" spans="1:2" ht="12.75">
      <c r="A1278" s="80"/>
      <c r="B1278" s="80"/>
    </row>
    <row r="1279" spans="1:2" ht="12.75">
      <c r="A1279" s="80"/>
      <c r="B1279" s="80"/>
    </row>
    <row r="1280" spans="1:2" ht="12.75">
      <c r="A1280" s="80"/>
      <c r="B1280" s="80"/>
    </row>
    <row r="1281" spans="1:2" ht="12.75">
      <c r="A1281" s="80"/>
      <c r="B1281" s="80"/>
    </row>
    <row r="1282" spans="1:2" ht="12.75">
      <c r="A1282" s="80"/>
      <c r="B1282" s="80"/>
    </row>
    <row r="1283" spans="1:2" ht="12.75">
      <c r="A1283" s="80"/>
      <c r="B1283" s="80"/>
    </row>
    <row r="1284" spans="1:2" ht="12.75">
      <c r="A1284" s="80"/>
      <c r="B1284" s="80"/>
    </row>
    <row r="1285" spans="1:2" ht="12.75">
      <c r="A1285" s="80"/>
      <c r="B1285" s="80"/>
    </row>
    <row r="1286" spans="1:2" ht="12.75">
      <c r="A1286" s="80"/>
      <c r="B1286" s="80"/>
    </row>
    <row r="1287" spans="1:2" ht="12.75">
      <c r="A1287" s="80"/>
      <c r="B1287" s="80"/>
    </row>
    <row r="1288" spans="1:2" ht="12.75">
      <c r="A1288" s="80"/>
      <c r="B1288" s="80"/>
    </row>
    <row r="1289" spans="1:2" ht="12.75">
      <c r="A1289" s="80"/>
      <c r="B1289" s="80"/>
    </row>
    <row r="1290" spans="1:2" ht="12.75">
      <c r="A1290" s="80"/>
      <c r="B1290" s="80"/>
    </row>
    <row r="1291" spans="1:2" ht="12.75">
      <c r="A1291" s="80"/>
      <c r="B1291" s="80"/>
    </row>
    <row r="1292" spans="1:2" ht="12.75">
      <c r="A1292" s="80"/>
      <c r="B1292" s="80"/>
    </row>
    <row r="1293" spans="1:2" ht="12.75">
      <c r="A1293" s="80"/>
      <c r="B1293" s="80"/>
    </row>
    <row r="1294" spans="1:2" ht="12.75">
      <c r="A1294" s="80"/>
      <c r="B1294" s="80"/>
    </row>
    <row r="1295" spans="1:2" ht="12.75">
      <c r="A1295" s="80"/>
      <c r="B1295" s="80"/>
    </row>
    <row r="1296" spans="1:2" ht="12.75">
      <c r="A1296" s="80"/>
      <c r="B1296" s="80"/>
    </row>
    <row r="1297" spans="1:2" ht="12.75">
      <c r="A1297" s="80"/>
      <c r="B1297" s="80"/>
    </row>
    <row r="1298" spans="1:2" ht="12.75">
      <c r="A1298" s="80"/>
      <c r="B1298" s="80"/>
    </row>
    <row r="1299" spans="1:2" ht="12.75">
      <c r="A1299" s="80"/>
      <c r="B1299" s="80"/>
    </row>
    <row r="1300" spans="1:2" ht="12.75">
      <c r="A1300" s="80"/>
      <c r="B1300" s="80"/>
    </row>
    <row r="1301" spans="1:2" ht="12.75">
      <c r="A1301" s="80"/>
      <c r="B1301" s="80"/>
    </row>
    <row r="1302" spans="1:2" ht="12.75">
      <c r="A1302" s="80"/>
      <c r="B1302" s="80"/>
    </row>
    <row r="1303" spans="1:2" ht="12.75">
      <c r="A1303" s="80"/>
      <c r="B1303" s="80"/>
    </row>
    <row r="1304" spans="1:2" ht="12.75">
      <c r="A1304" s="80"/>
      <c r="B1304" s="80"/>
    </row>
    <row r="1305" spans="1:2" ht="12.75">
      <c r="A1305" s="80"/>
      <c r="B1305" s="80"/>
    </row>
    <row r="1306" spans="1:2" ht="12.75">
      <c r="A1306" s="80"/>
      <c r="B1306" s="80"/>
    </row>
    <row r="1307" spans="1:2" ht="12.75">
      <c r="A1307" s="80"/>
      <c r="B1307" s="80"/>
    </row>
    <row r="1308" spans="1:2" ht="12.75">
      <c r="A1308" s="80"/>
      <c r="B1308" s="80"/>
    </row>
    <row r="1309" spans="1:2" ht="12.75">
      <c r="A1309" s="80"/>
      <c r="B1309" s="80"/>
    </row>
    <row r="1310" spans="1:2" ht="12.75">
      <c r="A1310" s="80"/>
      <c r="B1310" s="80"/>
    </row>
    <row r="1311" spans="1:2" ht="12.75">
      <c r="A1311" s="80"/>
      <c r="B1311" s="80"/>
    </row>
    <row r="1312" spans="1:2" ht="12.75">
      <c r="A1312" s="80"/>
      <c r="B1312" s="80"/>
    </row>
    <row r="1313" spans="1:2" ht="12.75">
      <c r="A1313" s="80"/>
      <c r="B1313" s="80"/>
    </row>
    <row r="1314" spans="1:2" ht="12.75">
      <c r="A1314" s="80"/>
      <c r="B1314" s="80"/>
    </row>
    <row r="1315" spans="1:2" ht="12.75">
      <c r="A1315" s="80"/>
      <c r="B1315" s="80"/>
    </row>
    <row r="1316" spans="1:2" ht="12.75">
      <c r="A1316" s="80"/>
      <c r="B1316" s="80"/>
    </row>
    <row r="1317" spans="1:2" ht="12.75">
      <c r="A1317" s="80"/>
      <c r="B1317" s="80"/>
    </row>
    <row r="1318" spans="1:2" ht="12.75">
      <c r="A1318" s="80"/>
      <c r="B1318" s="80"/>
    </row>
    <row r="1319" spans="1:2" ht="12.75">
      <c r="A1319" s="80"/>
      <c r="B1319" s="80"/>
    </row>
    <row r="1320" spans="1:2" ht="12.75">
      <c r="A1320" s="80"/>
      <c r="B1320" s="80"/>
    </row>
    <row r="1321" spans="1:2" ht="12.75">
      <c r="A1321" s="80"/>
      <c r="B1321" s="80"/>
    </row>
    <row r="1322" spans="1:2" ht="12.75">
      <c r="A1322" s="80"/>
      <c r="B1322" s="80"/>
    </row>
    <row r="1323" spans="1:2" ht="12.75">
      <c r="A1323" s="80"/>
      <c r="B1323" s="80"/>
    </row>
    <row r="1324" spans="1:2" ht="12.75">
      <c r="A1324" s="80"/>
      <c r="B1324" s="80"/>
    </row>
    <row r="1325" spans="1:2" ht="12.75">
      <c r="A1325" s="80"/>
      <c r="B1325" s="80"/>
    </row>
    <row r="1326" spans="1:2" ht="12.75">
      <c r="A1326" s="80"/>
      <c r="B1326" s="80"/>
    </row>
    <row r="1327" spans="1:2" ht="12.75">
      <c r="A1327" s="80"/>
      <c r="B1327" s="80"/>
    </row>
    <row r="1328" spans="1:2" ht="12.75">
      <c r="A1328" s="80"/>
      <c r="B1328" s="80"/>
    </row>
    <row r="1329" spans="1:2" ht="12.75">
      <c r="A1329" s="80"/>
      <c r="B1329" s="80"/>
    </row>
    <row r="1330" spans="1:2" ht="12.75">
      <c r="A1330" s="80"/>
      <c r="B1330" s="80"/>
    </row>
    <row r="1331" spans="1:2" ht="12.75">
      <c r="A1331" s="80"/>
      <c r="B1331" s="80"/>
    </row>
    <row r="1332" spans="1:2" ht="12.75">
      <c r="A1332" s="80"/>
      <c r="B1332" s="80"/>
    </row>
    <row r="1333" spans="1:2" ht="12.75">
      <c r="A1333" s="80"/>
      <c r="B1333" s="80"/>
    </row>
    <row r="1334" spans="1:2" ht="12.75">
      <c r="A1334" s="80"/>
      <c r="B1334" s="80"/>
    </row>
    <row r="1335" spans="1:2" ht="12.75">
      <c r="A1335" s="80"/>
      <c r="B1335" s="80"/>
    </row>
    <row r="1336" spans="1:2" ht="12.75">
      <c r="A1336" s="80"/>
      <c r="B1336" s="80"/>
    </row>
    <row r="1337" spans="1:2" ht="12.75">
      <c r="A1337" s="80"/>
      <c r="B1337" s="80"/>
    </row>
    <row r="1338" spans="1:2" ht="12.75">
      <c r="A1338" s="80"/>
      <c r="B1338" s="80"/>
    </row>
    <row r="1339" spans="1:2" ht="12.75">
      <c r="A1339" s="80"/>
      <c r="B1339" s="80"/>
    </row>
    <row r="1340" spans="1:2" ht="12.75">
      <c r="A1340" s="80"/>
      <c r="B1340" s="80"/>
    </row>
    <row r="1341" spans="1:2" ht="12.75">
      <c r="A1341" s="80"/>
      <c r="B1341" s="80"/>
    </row>
    <row r="1342" spans="1:2" ht="12.75">
      <c r="A1342" s="80"/>
      <c r="B1342" s="80"/>
    </row>
    <row r="1343" spans="1:2" ht="12.75">
      <c r="A1343" s="80"/>
      <c r="B1343" s="80"/>
    </row>
    <row r="1344" spans="1:2" ht="12.75">
      <c r="A1344" s="80"/>
      <c r="B1344" s="80"/>
    </row>
    <row r="1345" spans="1:2" ht="12.75">
      <c r="A1345" s="80"/>
      <c r="B1345" s="80"/>
    </row>
    <row r="1346" spans="1:2" ht="12.75">
      <c r="A1346" s="80"/>
      <c r="B1346" s="80"/>
    </row>
    <row r="1347" spans="1:2" ht="12.75">
      <c r="A1347" s="80"/>
      <c r="B1347" s="80"/>
    </row>
  </sheetData>
  <sheetProtection/>
  <mergeCells count="12">
    <mergeCell ref="I19:W19"/>
    <mergeCell ref="B23:H25"/>
    <mergeCell ref="B26:D27"/>
    <mergeCell ref="B174:H175"/>
    <mergeCell ref="B152:H154"/>
    <mergeCell ref="B155:B156"/>
    <mergeCell ref="B159:H160"/>
    <mergeCell ref="B7:H8"/>
    <mergeCell ref="A17:H17"/>
    <mergeCell ref="A18:H18"/>
    <mergeCell ref="B32:H32"/>
    <mergeCell ref="B161:H162"/>
  </mergeCells>
  <printOptions horizontalCentered="1"/>
  <pageMargins left="1.01" right="0.88" top="0.57" bottom="0.61" header="0.38" footer="0.38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S1348"/>
  <sheetViews>
    <sheetView zoomScalePageLayoutView="0" workbookViewId="0" topLeftCell="A41">
      <selection activeCell="B24" sqref="B24:H26"/>
    </sheetView>
  </sheetViews>
  <sheetFormatPr defaultColWidth="9.140625" defaultRowHeight="12.75"/>
  <cols>
    <col min="1" max="1" width="9.8515625" style="1" customWidth="1"/>
    <col min="2" max="2" width="84.7109375" style="1" customWidth="1"/>
    <col min="3" max="3" width="18.7109375" style="1" customWidth="1"/>
    <col min="4" max="4" width="18.8515625" style="1" customWidth="1"/>
    <col min="5" max="5" width="19.140625" style="1" customWidth="1"/>
    <col min="6" max="6" width="17.28125" style="1" customWidth="1"/>
    <col min="7" max="7" width="10.7109375" style="1" customWidth="1"/>
    <col min="8" max="8" width="10.421875" style="1" customWidth="1"/>
    <col min="9" max="16384" width="9.140625" style="1" customWidth="1"/>
  </cols>
  <sheetData>
    <row r="1" spans="1:9" ht="12.75" hidden="1">
      <c r="A1" s="392">
        <v>1</v>
      </c>
      <c r="B1" s="392">
        <v>2</v>
      </c>
      <c r="C1" s="392">
        <v>3</v>
      </c>
      <c r="D1" s="392">
        <v>4</v>
      </c>
      <c r="E1" s="392">
        <v>5</v>
      </c>
      <c r="F1" s="392">
        <v>6</v>
      </c>
      <c r="G1" s="392">
        <v>7</v>
      </c>
      <c r="H1" s="392">
        <v>8</v>
      </c>
      <c r="I1" s="1">
        <v>9</v>
      </c>
    </row>
    <row r="2" spans="3:4" ht="12.75" hidden="1">
      <c r="C2" s="2"/>
      <c r="D2" s="2"/>
    </row>
    <row r="3" spans="3:4" ht="17.25" customHeight="1" hidden="1">
      <c r="C3" s="2"/>
      <c r="D3" s="2"/>
    </row>
    <row r="4" spans="3:4" ht="20.25" customHeight="1" hidden="1">
      <c r="C4" s="2"/>
      <c r="D4" s="2"/>
    </row>
    <row r="5" spans="3:4" ht="22.5" customHeight="1" hidden="1">
      <c r="C5" s="2"/>
      <c r="D5" s="2"/>
    </row>
    <row r="6" spans="3:4" ht="15" customHeight="1">
      <c r="C6" s="2"/>
      <c r="D6" s="2"/>
    </row>
    <row r="7" spans="2:8" ht="27" customHeight="1">
      <c r="B7" s="634" t="s">
        <v>1060</v>
      </c>
      <c r="C7" s="637"/>
      <c r="D7" s="637"/>
      <c r="E7" s="637"/>
      <c r="F7" s="637"/>
      <c r="G7" s="637"/>
      <c r="H7" s="637"/>
    </row>
    <row r="8" spans="2:8" ht="30.75" customHeight="1">
      <c r="B8" s="637"/>
      <c r="C8" s="637"/>
      <c r="D8" s="637"/>
      <c r="E8" s="637"/>
      <c r="F8" s="637"/>
      <c r="G8" s="637"/>
      <c r="H8" s="637"/>
    </row>
    <row r="9" spans="2:8" ht="30.75" customHeight="1">
      <c r="B9" s="4"/>
      <c r="C9" s="4"/>
      <c r="D9" s="4"/>
      <c r="E9" s="4"/>
      <c r="F9" s="4"/>
      <c r="G9" s="4"/>
      <c r="H9" s="4"/>
    </row>
    <row r="10" spans="2:8" ht="15">
      <c r="B10" s="3"/>
      <c r="C10" s="4"/>
      <c r="D10" s="4"/>
      <c r="E10" s="4"/>
      <c r="F10" s="4"/>
      <c r="G10" s="4"/>
      <c r="H10" s="4"/>
    </row>
    <row r="11" spans="2:8" ht="15" customHeight="1" hidden="1">
      <c r="B11" s="3"/>
      <c r="C11" s="4"/>
      <c r="D11" s="4"/>
      <c r="E11" s="4"/>
      <c r="F11" s="4"/>
      <c r="G11" s="4"/>
      <c r="H11" s="4"/>
    </row>
    <row r="12" spans="1:4" ht="17.25" customHeight="1">
      <c r="A12" s="5"/>
      <c r="C12" s="6"/>
      <c r="D12" s="6"/>
    </row>
    <row r="13" spans="1:4" ht="27.75" customHeight="1" hidden="1">
      <c r="A13" s="5"/>
      <c r="C13" s="7"/>
      <c r="D13" s="7"/>
    </row>
    <row r="14" spans="1:4" ht="20.25" customHeight="1" hidden="1">
      <c r="A14" s="5"/>
      <c r="C14" s="6"/>
      <c r="D14" s="6"/>
    </row>
    <row r="15" spans="1:4" ht="13.5" customHeight="1" hidden="1">
      <c r="A15" s="5"/>
      <c r="C15" s="6"/>
      <c r="D15" s="6"/>
    </row>
    <row r="16" spans="1:4" ht="13.5" customHeight="1" hidden="1">
      <c r="A16" s="5"/>
      <c r="C16" s="6"/>
      <c r="D16" s="6"/>
    </row>
    <row r="17" spans="1:4" ht="13.5" customHeight="1">
      <c r="A17" s="5"/>
      <c r="C17" s="6"/>
      <c r="D17" s="6"/>
    </row>
    <row r="18" spans="1:8" ht="18.75" customHeight="1">
      <c r="A18" s="638" t="s">
        <v>1002</v>
      </c>
      <c r="B18" s="639"/>
      <c r="C18" s="639"/>
      <c r="D18" s="639"/>
      <c r="E18" s="639"/>
      <c r="F18" s="639"/>
      <c r="G18" s="639"/>
      <c r="H18" s="639"/>
    </row>
    <row r="19" spans="1:8" ht="17.25" customHeight="1">
      <c r="A19" s="638" t="s">
        <v>1005</v>
      </c>
      <c r="B19" s="639"/>
      <c r="C19" s="639"/>
      <c r="D19" s="639"/>
      <c r="E19" s="639"/>
      <c r="F19" s="639"/>
      <c r="G19" s="639"/>
      <c r="H19" s="639"/>
    </row>
    <row r="20" spans="1:19" ht="16.5" customHeight="1">
      <c r="A20" s="8"/>
      <c r="B20" s="8"/>
      <c r="C20" s="8"/>
      <c r="D20" s="8"/>
      <c r="E20" s="8"/>
      <c r="F20" s="8"/>
      <c r="G20" s="8"/>
      <c r="H20" s="8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</row>
    <row r="21" spans="1:2" ht="15" customHeight="1" hidden="1">
      <c r="A21" s="8"/>
      <c r="B21" s="8"/>
    </row>
    <row r="22" spans="1:4" ht="27" customHeight="1">
      <c r="A22" s="9"/>
      <c r="B22" s="10" t="s">
        <v>251</v>
      </c>
      <c r="C22" s="8"/>
      <c r="D22" s="8"/>
    </row>
    <row r="23" spans="1:4" ht="15" customHeight="1" hidden="1">
      <c r="A23" s="9"/>
      <c r="B23" s="10"/>
      <c r="C23" s="4"/>
      <c r="D23" s="4"/>
    </row>
    <row r="24" spans="1:8" ht="29.25" customHeight="1">
      <c r="A24" s="11" t="s">
        <v>252</v>
      </c>
      <c r="B24" s="636" t="s">
        <v>256</v>
      </c>
      <c r="C24" s="637"/>
      <c r="D24" s="637"/>
      <c r="E24" s="637"/>
      <c r="F24" s="637"/>
      <c r="G24" s="637"/>
      <c r="H24" s="637"/>
    </row>
    <row r="25" spans="1:8" ht="17.25" customHeight="1" hidden="1">
      <c r="A25" s="9"/>
      <c r="B25" s="637"/>
      <c r="C25" s="637"/>
      <c r="D25" s="637"/>
      <c r="E25" s="637"/>
      <c r="F25" s="637"/>
      <c r="G25" s="637"/>
      <c r="H25" s="637"/>
    </row>
    <row r="26" spans="1:8" ht="15.75" customHeight="1" hidden="1">
      <c r="A26" s="9"/>
      <c r="B26" s="637"/>
      <c r="C26" s="637"/>
      <c r="D26" s="637"/>
      <c r="E26" s="637"/>
      <c r="F26" s="637"/>
      <c r="G26" s="637"/>
      <c r="H26" s="637"/>
    </row>
    <row r="27" spans="1:4" ht="15.75" customHeight="1" hidden="1">
      <c r="A27" s="9"/>
      <c r="B27" s="640"/>
      <c r="C27" s="641"/>
      <c r="D27" s="641"/>
    </row>
    <row r="28" spans="1:4" ht="15.75" customHeight="1" hidden="1">
      <c r="A28" s="9"/>
      <c r="B28" s="640"/>
      <c r="C28" s="641"/>
      <c r="D28" s="641"/>
    </row>
    <row r="29" spans="1:4" ht="15.75" customHeight="1" hidden="1">
      <c r="A29" s="9"/>
      <c r="B29" s="12"/>
      <c r="C29" s="13"/>
      <c r="D29" s="13"/>
    </row>
    <row r="30" spans="1:4" ht="14.25" customHeight="1" hidden="1">
      <c r="A30" s="9"/>
      <c r="B30" s="12"/>
      <c r="C30" s="13"/>
      <c r="D30" s="13"/>
    </row>
    <row r="31" spans="1:4" ht="14.25" customHeight="1" hidden="1">
      <c r="A31" s="9"/>
      <c r="B31" s="12"/>
      <c r="C31" s="13"/>
      <c r="D31" s="13"/>
    </row>
    <row r="32" spans="1:4" ht="14.25" customHeight="1">
      <c r="A32" s="9"/>
      <c r="B32" s="12"/>
      <c r="C32" s="13"/>
      <c r="D32" s="13"/>
    </row>
    <row r="33" spans="1:8" ht="31.5" customHeight="1">
      <c r="A33" s="9"/>
      <c r="B33" s="636" t="s">
        <v>1004</v>
      </c>
      <c r="C33" s="637"/>
      <c r="D33" s="637"/>
      <c r="E33" s="637"/>
      <c r="F33" s="637"/>
      <c r="G33" s="637"/>
      <c r="H33" s="637"/>
    </row>
    <row r="34" spans="1:4" ht="30.75" customHeight="1" hidden="1">
      <c r="A34" s="14"/>
      <c r="B34" s="12"/>
      <c r="C34" s="13"/>
      <c r="D34" s="13"/>
    </row>
    <row r="35" spans="1:4" ht="19.5" customHeight="1" hidden="1">
      <c r="A35" s="9"/>
      <c r="B35" s="12"/>
      <c r="C35" s="13"/>
      <c r="D35" s="13"/>
    </row>
    <row r="36" spans="1:4" ht="19.5" customHeight="1">
      <c r="A36" s="9"/>
      <c r="B36" s="12"/>
      <c r="C36" s="13"/>
      <c r="D36" s="13"/>
    </row>
    <row r="37" spans="1:8" ht="45.75" customHeight="1">
      <c r="A37" s="9"/>
      <c r="B37" s="12"/>
      <c r="C37" s="15" t="s">
        <v>1006</v>
      </c>
      <c r="D37" s="15" t="s">
        <v>1007</v>
      </c>
      <c r="E37" s="15" t="s">
        <v>1008</v>
      </c>
      <c r="F37" s="404" t="s">
        <v>1009</v>
      </c>
      <c r="G37" s="15" t="s">
        <v>257</v>
      </c>
      <c r="H37" s="15" t="s">
        <v>258</v>
      </c>
    </row>
    <row r="38" spans="1:8" ht="18.75" customHeight="1" hidden="1">
      <c r="A38" s="9"/>
      <c r="B38" s="12"/>
      <c r="C38" s="16"/>
      <c r="D38" s="17" t="s">
        <v>259</v>
      </c>
      <c r="E38" s="17" t="s">
        <v>260</v>
      </c>
      <c r="F38" s="17" t="s">
        <v>260</v>
      </c>
      <c r="G38" s="18" t="s">
        <v>261</v>
      </c>
      <c r="H38" s="16" t="s">
        <v>262</v>
      </c>
    </row>
    <row r="39" spans="1:8" ht="16.5" customHeight="1" hidden="1">
      <c r="A39" s="9"/>
      <c r="B39" s="12"/>
      <c r="C39" s="17"/>
      <c r="D39" s="19" t="s">
        <v>263</v>
      </c>
      <c r="E39" s="17">
        <v>2</v>
      </c>
      <c r="F39" s="19">
        <v>3</v>
      </c>
      <c r="G39" s="17">
        <v>4</v>
      </c>
      <c r="H39" s="17"/>
    </row>
    <row r="40" spans="1:8" ht="18" customHeight="1" hidden="1">
      <c r="A40" s="9"/>
      <c r="B40" s="12"/>
      <c r="C40" s="20"/>
      <c r="D40" s="20"/>
      <c r="E40" s="20"/>
      <c r="F40" s="20"/>
      <c r="G40" s="20">
        <v>4</v>
      </c>
      <c r="H40" s="20">
        <v>5</v>
      </c>
    </row>
    <row r="41" spans="1:8" ht="18" customHeight="1">
      <c r="A41" s="21" t="s">
        <v>264</v>
      </c>
      <c r="B41" s="22" t="s">
        <v>265</v>
      </c>
      <c r="C41" s="23"/>
      <c r="D41" s="23"/>
      <c r="E41" s="23"/>
      <c r="F41" s="23"/>
      <c r="G41" s="23"/>
      <c r="H41" s="23"/>
    </row>
    <row r="42" spans="1:8" ht="21.75" customHeight="1" hidden="1">
      <c r="A42" s="24"/>
      <c r="B42" s="25"/>
      <c r="C42" s="26"/>
      <c r="D42" s="26"/>
      <c r="E42" s="26"/>
      <c r="F42" s="26"/>
      <c r="G42" s="26"/>
      <c r="H42" s="26"/>
    </row>
    <row r="43" spans="1:8" ht="21" customHeight="1" hidden="1">
      <c r="A43" s="27"/>
      <c r="B43" s="28"/>
      <c r="C43" s="29"/>
      <c r="D43" s="29"/>
      <c r="E43" s="29"/>
      <c r="F43" s="29"/>
      <c r="G43" s="29"/>
      <c r="H43" s="29"/>
    </row>
    <row r="44" spans="1:8" ht="21.75" customHeight="1" hidden="1">
      <c r="A44" s="27"/>
      <c r="B44" s="28"/>
      <c r="C44" s="30"/>
      <c r="D44" s="30"/>
      <c r="E44" s="30"/>
      <c r="F44" s="30"/>
      <c r="G44" s="30"/>
      <c r="H44" s="30"/>
    </row>
    <row r="45" spans="1:8" ht="20.25" customHeight="1" hidden="1">
      <c r="A45" s="31"/>
      <c r="B45" s="32"/>
      <c r="C45" s="33"/>
      <c r="D45" s="33"/>
      <c r="E45" s="33"/>
      <c r="F45" s="33"/>
      <c r="G45" s="33"/>
      <c r="H45" s="33"/>
    </row>
    <row r="46" spans="1:8" ht="18.75" customHeight="1" hidden="1">
      <c r="A46" s="31"/>
      <c r="B46" s="32"/>
      <c r="C46" s="33"/>
      <c r="D46" s="33"/>
      <c r="E46" s="33"/>
      <c r="F46" s="33"/>
      <c r="G46" s="33"/>
      <c r="H46" s="33"/>
    </row>
    <row r="47" spans="1:8" ht="21" customHeight="1" hidden="1">
      <c r="A47" s="31"/>
      <c r="B47" s="32"/>
      <c r="C47" s="33"/>
      <c r="D47" s="33"/>
      <c r="E47" s="33"/>
      <c r="F47" s="33"/>
      <c r="G47" s="33"/>
      <c r="H47" s="33"/>
    </row>
    <row r="48" spans="1:8" ht="18.75" customHeight="1" hidden="1">
      <c r="A48" s="31"/>
      <c r="B48" s="32"/>
      <c r="C48" s="33"/>
      <c r="D48" s="33"/>
      <c r="E48" s="33"/>
      <c r="F48" s="33"/>
      <c r="G48" s="33"/>
      <c r="H48" s="33"/>
    </row>
    <row r="49" spans="1:8" ht="17.25" customHeight="1" hidden="1">
      <c r="A49" s="31"/>
      <c r="B49" s="32"/>
      <c r="C49" s="33"/>
      <c r="D49" s="33"/>
      <c r="E49" s="33"/>
      <c r="F49" s="33"/>
      <c r="G49" s="34"/>
      <c r="H49" s="33"/>
    </row>
    <row r="50" spans="1:8" ht="18" customHeight="1" hidden="1">
      <c r="A50" s="27"/>
      <c r="B50" s="28"/>
      <c r="C50" s="30"/>
      <c r="D50" s="30"/>
      <c r="E50" s="30"/>
      <c r="F50" s="30"/>
      <c r="G50" s="35"/>
      <c r="H50" s="30"/>
    </row>
    <row r="51" spans="1:8" ht="21" customHeight="1" hidden="1">
      <c r="A51" s="31"/>
      <c r="B51" s="32"/>
      <c r="C51" s="33"/>
      <c r="D51" s="33"/>
      <c r="E51" s="33"/>
      <c r="F51" s="33"/>
      <c r="G51" s="34"/>
      <c r="H51" s="33"/>
    </row>
    <row r="52" spans="1:8" ht="21.75" customHeight="1" hidden="1">
      <c r="A52" s="27"/>
      <c r="B52" s="28"/>
      <c r="C52" s="30"/>
      <c r="D52" s="30"/>
      <c r="E52" s="30"/>
      <c r="F52" s="30"/>
      <c r="G52" s="35"/>
      <c r="H52" s="30"/>
    </row>
    <row r="53" spans="1:8" ht="26.25" customHeight="1" hidden="1">
      <c r="A53" s="31"/>
      <c r="B53" s="32"/>
      <c r="C53" s="33"/>
      <c r="D53" s="458"/>
      <c r="E53" s="33"/>
      <c r="F53" s="458"/>
      <c r="G53" s="34"/>
      <c r="H53" s="33"/>
    </row>
    <row r="54" spans="1:8" ht="26.25" customHeight="1" hidden="1">
      <c r="A54" s="31"/>
      <c r="B54" s="32"/>
      <c r="C54" s="454"/>
      <c r="D54" s="33"/>
      <c r="E54" s="464"/>
      <c r="F54" s="33"/>
      <c r="G54" s="465"/>
      <c r="H54" s="33"/>
    </row>
    <row r="55" spans="1:8" ht="27.75" customHeight="1" hidden="1">
      <c r="A55" s="27"/>
      <c r="B55" s="28"/>
      <c r="C55" s="30"/>
      <c r="D55" s="29"/>
      <c r="E55" s="30"/>
      <c r="F55" s="29"/>
      <c r="G55" s="35"/>
      <c r="H55" s="30"/>
    </row>
    <row r="56" spans="1:8" ht="23.25" customHeight="1" hidden="1">
      <c r="A56" s="31"/>
      <c r="B56" s="32"/>
      <c r="C56" s="33"/>
      <c r="D56" s="33"/>
      <c r="E56" s="33"/>
      <c r="F56" s="33"/>
      <c r="G56" s="34"/>
      <c r="H56" s="33"/>
    </row>
    <row r="57" spans="1:8" ht="21.75" customHeight="1" hidden="1">
      <c r="A57" s="31"/>
      <c r="B57" s="32"/>
      <c r="C57" s="33"/>
      <c r="D57" s="33"/>
      <c r="E57" s="33"/>
      <c r="F57" s="33"/>
      <c r="G57" s="34"/>
      <c r="H57" s="33"/>
    </row>
    <row r="58" spans="1:8" ht="21.75" customHeight="1" hidden="1">
      <c r="A58" s="36"/>
      <c r="B58" s="37"/>
      <c r="C58" s="38"/>
      <c r="D58" s="38"/>
      <c r="E58" s="38"/>
      <c r="F58" s="38"/>
      <c r="G58" s="39"/>
      <c r="H58" s="38"/>
    </row>
    <row r="59" spans="1:8" ht="21" customHeight="1" hidden="1">
      <c r="A59" s="27"/>
      <c r="B59" s="28"/>
      <c r="C59" s="30"/>
      <c r="D59" s="30"/>
      <c r="E59" s="30"/>
      <c r="F59" s="30"/>
      <c r="G59" s="35"/>
      <c r="H59" s="30"/>
    </row>
    <row r="60" spans="1:8" ht="18.75" customHeight="1" hidden="1">
      <c r="A60" s="31"/>
      <c r="B60" s="32"/>
      <c r="C60" s="33"/>
      <c r="D60" s="33"/>
      <c r="E60" s="33"/>
      <c r="F60" s="33"/>
      <c r="G60" s="34"/>
      <c r="H60" s="33"/>
    </row>
    <row r="61" spans="1:8" ht="18" customHeight="1" hidden="1">
      <c r="A61" s="31"/>
      <c r="B61" s="40"/>
      <c r="C61" s="33"/>
      <c r="D61" s="33"/>
      <c r="E61" s="33"/>
      <c r="F61" s="33"/>
      <c r="G61" s="34"/>
      <c r="H61" s="33"/>
    </row>
    <row r="62" spans="1:8" ht="23.25" customHeight="1" hidden="1">
      <c r="A62" s="31"/>
      <c r="B62" s="40"/>
      <c r="C62" s="33"/>
      <c r="D62" s="33"/>
      <c r="E62" s="33"/>
      <c r="F62" s="33"/>
      <c r="G62" s="33"/>
      <c r="H62" s="33"/>
    </row>
    <row r="63" spans="1:8" ht="20.25" customHeight="1" hidden="1">
      <c r="A63" s="31"/>
      <c r="B63" s="40"/>
      <c r="C63" s="33"/>
      <c r="D63" s="33"/>
      <c r="E63" s="33"/>
      <c r="F63" s="33"/>
      <c r="G63" s="33"/>
      <c r="H63" s="33"/>
    </row>
    <row r="64" spans="1:8" ht="23.25" customHeight="1" hidden="1">
      <c r="A64" s="31"/>
      <c r="B64" s="40"/>
      <c r="C64" s="33"/>
      <c r="D64" s="33"/>
      <c r="E64" s="33"/>
      <c r="F64" s="33"/>
      <c r="G64" s="33"/>
      <c r="H64" s="33"/>
    </row>
    <row r="65" spans="1:8" ht="24" customHeight="1" hidden="1">
      <c r="A65" s="31"/>
      <c r="B65" s="32"/>
      <c r="C65" s="33"/>
      <c r="D65" s="33"/>
      <c r="E65" s="33"/>
      <c r="F65" s="33"/>
      <c r="G65" s="33"/>
      <c r="H65" s="33"/>
    </row>
    <row r="66" spans="1:8" ht="26.25" customHeight="1" hidden="1">
      <c r="A66" s="31"/>
      <c r="B66" s="40"/>
      <c r="C66" s="33"/>
      <c r="D66" s="33"/>
      <c r="E66" s="33"/>
      <c r="F66" s="33"/>
      <c r="G66" s="33"/>
      <c r="H66" s="33"/>
    </row>
    <row r="67" spans="1:8" ht="21" customHeight="1" hidden="1">
      <c r="A67" s="31"/>
      <c r="B67" s="40"/>
      <c r="C67" s="33"/>
      <c r="D67" s="33"/>
      <c r="E67" s="33"/>
      <c r="F67" s="33"/>
      <c r="G67" s="33"/>
      <c r="H67" s="33"/>
    </row>
    <row r="68" spans="1:8" ht="23.25" customHeight="1" hidden="1">
      <c r="A68" s="31"/>
      <c r="B68" s="40"/>
      <c r="C68" s="33"/>
      <c r="D68" s="33"/>
      <c r="E68" s="33"/>
      <c r="F68" s="33"/>
      <c r="G68" s="33"/>
      <c r="H68" s="33"/>
    </row>
    <row r="69" spans="1:8" ht="21.75" customHeight="1" hidden="1">
      <c r="A69" s="31"/>
      <c r="B69" s="40"/>
      <c r="C69" s="33"/>
      <c r="D69" s="33"/>
      <c r="E69" s="33"/>
      <c r="F69" s="33"/>
      <c r="G69" s="33"/>
      <c r="H69" s="33"/>
    </row>
    <row r="70" spans="1:8" ht="17.25" customHeight="1" hidden="1">
      <c r="A70" s="31"/>
      <c r="B70" s="40"/>
      <c r="C70" s="33"/>
      <c r="D70" s="33"/>
      <c r="E70" s="33"/>
      <c r="F70" s="33"/>
      <c r="G70" s="34"/>
      <c r="H70" s="33"/>
    </row>
    <row r="71" spans="1:8" ht="24" customHeight="1" hidden="1">
      <c r="A71" s="27"/>
      <c r="B71" s="28"/>
      <c r="C71" s="30"/>
      <c r="D71" s="30"/>
      <c r="E71" s="30"/>
      <c r="F71" s="30"/>
      <c r="G71" s="35"/>
      <c r="H71" s="30"/>
    </row>
    <row r="72" spans="1:8" ht="24" customHeight="1" hidden="1">
      <c r="A72" s="31"/>
      <c r="B72" s="32"/>
      <c r="C72" s="33"/>
      <c r="D72" s="33"/>
      <c r="E72" s="33"/>
      <c r="F72" s="33"/>
      <c r="G72" s="34"/>
      <c r="H72" s="33"/>
    </row>
    <row r="73" spans="1:8" ht="23.25" customHeight="1" hidden="1">
      <c r="A73" s="31"/>
      <c r="B73" s="32"/>
      <c r="C73" s="33"/>
      <c r="D73" s="33"/>
      <c r="E73" s="33"/>
      <c r="F73" s="33"/>
      <c r="G73" s="34"/>
      <c r="H73" s="33"/>
    </row>
    <row r="74" spans="1:8" ht="21.75" customHeight="1" hidden="1">
      <c r="A74" s="31"/>
      <c r="B74" s="32"/>
      <c r="C74" s="33"/>
      <c r="D74" s="33"/>
      <c r="E74" s="33"/>
      <c r="F74" s="33"/>
      <c r="G74" s="34"/>
      <c r="H74" s="33"/>
    </row>
    <row r="75" spans="1:8" ht="20.25" customHeight="1" hidden="1">
      <c r="A75" s="31"/>
      <c r="B75" s="40"/>
      <c r="C75" s="41"/>
      <c r="D75" s="41"/>
      <c r="E75" s="41"/>
      <c r="F75" s="41"/>
      <c r="G75" s="41"/>
      <c r="H75" s="41"/>
    </row>
    <row r="76" spans="1:8" ht="21" customHeight="1" hidden="1">
      <c r="A76" s="36"/>
      <c r="B76" s="37"/>
      <c r="C76" s="38"/>
      <c r="D76" s="38"/>
      <c r="E76" s="38"/>
      <c r="F76" s="38"/>
      <c r="G76" s="38"/>
      <c r="H76" s="38"/>
    </row>
    <row r="77" spans="1:8" ht="21.75" customHeight="1" hidden="1">
      <c r="A77" s="27"/>
      <c r="B77" s="28"/>
      <c r="C77" s="42"/>
      <c r="D77" s="42"/>
      <c r="E77" s="42"/>
      <c r="F77" s="42"/>
      <c r="G77" s="42"/>
      <c r="H77" s="42"/>
    </row>
    <row r="78" spans="1:8" ht="18.75" customHeight="1" hidden="1">
      <c r="A78" s="31"/>
      <c r="B78" s="32"/>
      <c r="C78" s="33"/>
      <c r="D78" s="33"/>
      <c r="E78" s="33"/>
      <c r="F78" s="33"/>
      <c r="G78" s="33"/>
      <c r="H78" s="33"/>
    </row>
    <row r="79" spans="1:8" ht="23.25" customHeight="1" hidden="1">
      <c r="A79" s="31"/>
      <c r="B79" s="32"/>
      <c r="C79" s="33"/>
      <c r="D79" s="33"/>
      <c r="E79" s="33"/>
      <c r="F79" s="33"/>
      <c r="G79" s="33"/>
      <c r="H79" s="33"/>
    </row>
    <row r="80" spans="1:8" ht="24.75" customHeight="1" hidden="1">
      <c r="A80" s="31"/>
      <c r="B80" s="32"/>
      <c r="C80" s="33"/>
      <c r="D80" s="33"/>
      <c r="E80" s="33"/>
      <c r="F80" s="33"/>
      <c r="G80" s="33"/>
      <c r="H80" s="33"/>
    </row>
    <row r="81" spans="1:8" ht="24.75" customHeight="1" hidden="1">
      <c r="A81" s="27"/>
      <c r="B81" s="28"/>
      <c r="C81" s="30"/>
      <c r="D81" s="30"/>
      <c r="E81" s="30"/>
      <c r="F81" s="30"/>
      <c r="G81" s="30"/>
      <c r="H81" s="30"/>
    </row>
    <row r="82" spans="1:8" ht="15.75" customHeight="1" hidden="1">
      <c r="A82" s="31"/>
      <c r="B82" s="32"/>
      <c r="C82" s="33"/>
      <c r="D82" s="33"/>
      <c r="E82" s="33"/>
      <c r="F82" s="33"/>
      <c r="G82" s="33"/>
      <c r="H82" s="33"/>
    </row>
    <row r="83" spans="1:8" ht="21.75" customHeight="1" hidden="1">
      <c r="A83" s="31"/>
      <c r="B83" s="32"/>
      <c r="C83" s="33"/>
      <c r="D83" s="33"/>
      <c r="E83" s="33"/>
      <c r="F83" s="33"/>
      <c r="G83" s="33"/>
      <c r="H83" s="33"/>
    </row>
    <row r="84" spans="1:8" ht="23.25" customHeight="1" hidden="1">
      <c r="A84" s="36"/>
      <c r="B84" s="37"/>
      <c r="C84" s="38"/>
      <c r="D84" s="38"/>
      <c r="E84" s="38"/>
      <c r="F84" s="38"/>
      <c r="G84" s="38"/>
      <c r="H84" s="38"/>
    </row>
    <row r="85" spans="1:8" ht="27" customHeight="1" hidden="1">
      <c r="A85" s="36"/>
      <c r="B85" s="37"/>
      <c r="C85" s="38"/>
      <c r="D85" s="38"/>
      <c r="E85" s="38"/>
      <c r="F85" s="38"/>
      <c r="G85" s="38"/>
      <c r="H85" s="38"/>
    </row>
    <row r="86" spans="1:8" ht="29.25" customHeight="1" hidden="1">
      <c r="A86" s="27"/>
      <c r="B86" s="28"/>
      <c r="C86" s="30"/>
      <c r="D86" s="30"/>
      <c r="E86" s="30"/>
      <c r="F86" s="30"/>
      <c r="G86" s="30"/>
      <c r="H86" s="30"/>
    </row>
    <row r="87" spans="1:8" ht="27.75" customHeight="1" hidden="1">
      <c r="A87" s="31"/>
      <c r="B87" s="32"/>
      <c r="C87" s="33"/>
      <c r="D87" s="33"/>
      <c r="E87" s="33"/>
      <c r="F87" s="33"/>
      <c r="G87" s="33"/>
      <c r="H87" s="33"/>
    </row>
    <row r="88" spans="1:8" ht="30.75" customHeight="1" hidden="1">
      <c r="A88" s="31"/>
      <c r="B88" s="32"/>
      <c r="C88" s="33"/>
      <c r="D88" s="33"/>
      <c r="E88" s="33"/>
      <c r="F88" s="33"/>
      <c r="G88" s="33"/>
      <c r="H88" s="33"/>
    </row>
    <row r="89" spans="1:8" ht="29.25" customHeight="1" hidden="1">
      <c r="A89" s="31"/>
      <c r="B89" s="32"/>
      <c r="C89" s="33"/>
      <c r="D89" s="33"/>
      <c r="E89" s="33"/>
      <c r="F89" s="33"/>
      <c r="G89" s="33"/>
      <c r="H89" s="33"/>
    </row>
    <row r="90" spans="1:8" ht="32.25" customHeight="1" hidden="1">
      <c r="A90" s="31"/>
      <c r="B90" s="32"/>
      <c r="C90" s="33"/>
      <c r="D90" s="33"/>
      <c r="E90" s="33"/>
      <c r="F90" s="33"/>
      <c r="G90" s="33"/>
      <c r="H90" s="33"/>
    </row>
    <row r="91" spans="1:8" ht="27.75" customHeight="1" hidden="1">
      <c r="A91" s="27"/>
      <c r="B91" s="28"/>
      <c r="C91" s="30"/>
      <c r="D91" s="30"/>
      <c r="E91" s="30"/>
      <c r="F91" s="30"/>
      <c r="G91" s="30"/>
      <c r="H91" s="30"/>
    </row>
    <row r="92" spans="1:8" ht="26.25" customHeight="1" hidden="1">
      <c r="A92" s="31"/>
      <c r="B92" s="32"/>
      <c r="C92" s="33"/>
      <c r="D92" s="33"/>
      <c r="E92" s="33"/>
      <c r="F92" s="33"/>
      <c r="G92" s="33"/>
      <c r="H92" s="33"/>
    </row>
    <row r="93" spans="1:8" ht="27" customHeight="1" hidden="1">
      <c r="A93" s="31"/>
      <c r="B93" s="32"/>
      <c r="C93" s="33"/>
      <c r="D93" s="33"/>
      <c r="E93" s="33"/>
      <c r="F93" s="33"/>
      <c r="G93" s="33"/>
      <c r="H93" s="33"/>
    </row>
    <row r="94" spans="1:8" ht="30" customHeight="1" hidden="1">
      <c r="A94" s="31"/>
      <c r="B94" s="32"/>
      <c r="C94" s="33"/>
      <c r="D94" s="33"/>
      <c r="E94" s="33"/>
      <c r="F94" s="33"/>
      <c r="G94" s="33"/>
      <c r="H94" s="33"/>
    </row>
    <row r="95" spans="1:8" ht="24.75" customHeight="1" hidden="1">
      <c r="A95" s="36"/>
      <c r="B95" s="37"/>
      <c r="C95" s="38"/>
      <c r="D95" s="38"/>
      <c r="E95" s="38"/>
      <c r="F95" s="38"/>
      <c r="G95" s="38"/>
      <c r="H95" s="38"/>
    </row>
    <row r="96" spans="1:8" ht="24.75" customHeight="1" hidden="1">
      <c r="A96" s="27"/>
      <c r="B96" s="43" t="s">
        <v>266</v>
      </c>
      <c r="C96" s="30"/>
      <c r="D96" s="30"/>
      <c r="E96" s="30"/>
      <c r="F96" s="30"/>
      <c r="G96" s="30"/>
      <c r="H96" s="30"/>
    </row>
    <row r="97" spans="1:8" ht="26.25" customHeight="1" hidden="1">
      <c r="A97" s="31"/>
      <c r="B97" s="32"/>
      <c r="C97" s="33"/>
      <c r="D97" s="33"/>
      <c r="E97" s="33"/>
      <c r="F97" s="33"/>
      <c r="G97" s="33"/>
      <c r="H97" s="33"/>
    </row>
    <row r="98" spans="1:8" ht="24.75" customHeight="1" hidden="1">
      <c r="A98" s="27"/>
      <c r="B98" s="28"/>
      <c r="C98" s="30"/>
      <c r="D98" s="30"/>
      <c r="E98" s="30"/>
      <c r="F98" s="30"/>
      <c r="G98" s="30"/>
      <c r="H98" s="30"/>
    </row>
    <row r="99" spans="1:8" ht="27" customHeight="1" hidden="1">
      <c r="A99" s="31"/>
      <c r="B99" s="32"/>
      <c r="C99" s="33"/>
      <c r="D99" s="33"/>
      <c r="E99" s="33"/>
      <c r="F99" s="33"/>
      <c r="G99" s="33"/>
      <c r="H99" s="33"/>
    </row>
    <row r="100" spans="1:8" ht="24" customHeight="1" hidden="1">
      <c r="A100" s="44"/>
      <c r="B100" s="44"/>
      <c r="C100" s="45"/>
      <c r="D100" s="45"/>
      <c r="E100" s="45"/>
      <c r="F100" s="45"/>
      <c r="G100" s="45"/>
      <c r="H100" s="45"/>
    </row>
    <row r="101" spans="1:8" ht="24" customHeight="1" hidden="1">
      <c r="A101" s="36"/>
      <c r="B101" s="37"/>
      <c r="C101" s="38"/>
      <c r="D101" s="38"/>
      <c r="E101" s="38"/>
      <c r="F101" s="38"/>
      <c r="G101" s="38"/>
      <c r="H101" s="38"/>
    </row>
    <row r="102" spans="1:8" ht="21.75" customHeight="1" hidden="1">
      <c r="A102" s="46"/>
      <c r="B102" s="47"/>
      <c r="C102" s="30"/>
      <c r="D102" s="30"/>
      <c r="E102" s="30"/>
      <c r="F102" s="30"/>
      <c r="G102" s="30"/>
      <c r="H102" s="30"/>
    </row>
    <row r="103" spans="1:8" ht="21.75" customHeight="1" hidden="1">
      <c r="A103" s="31"/>
      <c r="B103" s="32"/>
      <c r="C103" s="33"/>
      <c r="D103" s="33"/>
      <c r="E103" s="33"/>
      <c r="F103" s="33"/>
      <c r="G103" s="33"/>
      <c r="H103" s="33"/>
    </row>
    <row r="104" spans="1:8" ht="24" customHeight="1" hidden="1">
      <c r="A104" s="36"/>
      <c r="B104" s="37"/>
      <c r="C104" s="38"/>
      <c r="D104" s="38"/>
      <c r="E104" s="38"/>
      <c r="F104" s="38"/>
      <c r="G104" s="38"/>
      <c r="H104" s="38"/>
    </row>
    <row r="105" spans="1:8" ht="20.25" customHeight="1" hidden="1">
      <c r="A105" s="27"/>
      <c r="B105" s="28"/>
      <c r="C105" s="30"/>
      <c r="D105" s="30"/>
      <c r="E105" s="30"/>
      <c r="F105" s="30"/>
      <c r="G105" s="30"/>
      <c r="H105" s="30"/>
    </row>
    <row r="106" spans="1:8" ht="18" customHeight="1" hidden="1">
      <c r="A106" s="31"/>
      <c r="B106" s="32"/>
      <c r="C106" s="33"/>
      <c r="D106" s="33"/>
      <c r="E106" s="33"/>
      <c r="F106" s="33"/>
      <c r="G106" s="33"/>
      <c r="H106" s="33"/>
    </row>
    <row r="107" spans="1:8" ht="23.25" customHeight="1" hidden="1">
      <c r="A107" s="31"/>
      <c r="B107" s="32"/>
      <c r="C107" s="41"/>
      <c r="D107" s="41"/>
      <c r="E107" s="41"/>
      <c r="F107" s="41"/>
      <c r="G107" s="41"/>
      <c r="H107" s="41"/>
    </row>
    <row r="108" spans="1:8" ht="24.75" customHeight="1" hidden="1">
      <c r="A108" s="44"/>
      <c r="B108" s="44"/>
      <c r="C108" s="48"/>
      <c r="D108" s="48"/>
      <c r="E108" s="48">
        <f>E109+E117</f>
        <v>105000</v>
      </c>
      <c r="F108" s="48"/>
      <c r="G108" s="49"/>
      <c r="H108" s="48"/>
    </row>
    <row r="109" spans="1:8" ht="20.25" customHeight="1" hidden="1">
      <c r="A109" s="36"/>
      <c r="B109" s="37"/>
      <c r="C109" s="38"/>
      <c r="D109" s="38"/>
      <c r="E109" s="38">
        <f>E110+E112+E114</f>
        <v>105000</v>
      </c>
      <c r="F109" s="38"/>
      <c r="G109" s="38"/>
      <c r="H109" s="38"/>
    </row>
    <row r="110" spans="1:8" ht="21.75" customHeight="1" hidden="1">
      <c r="A110" s="27"/>
      <c r="B110" s="50"/>
      <c r="C110" s="30"/>
      <c r="D110" s="30"/>
      <c r="E110" s="30">
        <f>E111</f>
        <v>55000</v>
      </c>
      <c r="F110" s="30"/>
      <c r="G110" s="30"/>
      <c r="H110" s="35"/>
    </row>
    <row r="111" spans="1:8" ht="24.75" customHeight="1" hidden="1">
      <c r="A111" s="31"/>
      <c r="B111" s="32"/>
      <c r="C111" s="33"/>
      <c r="D111" s="33"/>
      <c r="E111" s="33">
        <v>55000</v>
      </c>
      <c r="F111" s="33"/>
      <c r="G111" s="33"/>
      <c r="H111" s="33"/>
    </row>
    <row r="112" spans="1:8" ht="21.75" customHeight="1" hidden="1">
      <c r="A112" s="27"/>
      <c r="B112" s="28"/>
      <c r="C112" s="30"/>
      <c r="D112" s="30"/>
      <c r="E112" s="30">
        <f>E113</f>
        <v>0</v>
      </c>
      <c r="F112" s="30"/>
      <c r="G112" s="30"/>
      <c r="H112" s="30"/>
    </row>
    <row r="113" spans="1:8" ht="20.25" customHeight="1" hidden="1">
      <c r="A113" s="31"/>
      <c r="B113" s="32"/>
      <c r="C113" s="33"/>
      <c r="D113" s="33"/>
      <c r="E113" s="33"/>
      <c r="F113" s="33"/>
      <c r="G113" s="33"/>
      <c r="H113" s="33"/>
    </row>
    <row r="114" spans="1:8" ht="23.25" customHeight="1" hidden="1">
      <c r="A114" s="27"/>
      <c r="B114" s="47"/>
      <c r="C114" s="30"/>
      <c r="D114" s="30"/>
      <c r="E114" s="30">
        <f>E115</f>
        <v>50000</v>
      </c>
      <c r="F114" s="30"/>
      <c r="G114" s="30"/>
      <c r="H114" s="30"/>
    </row>
    <row r="115" spans="1:8" ht="21" customHeight="1" hidden="1">
      <c r="A115" s="31"/>
      <c r="B115" s="32"/>
      <c r="C115" s="33"/>
      <c r="D115" s="33"/>
      <c r="E115" s="33">
        <v>50000</v>
      </c>
      <c r="F115" s="33"/>
      <c r="G115" s="33"/>
      <c r="H115" s="33"/>
    </row>
    <row r="116" spans="1:8" ht="21" customHeight="1" hidden="1">
      <c r="A116" s="44"/>
      <c r="B116" s="44"/>
      <c r="C116" s="48"/>
      <c r="D116" s="48"/>
      <c r="E116" s="48"/>
      <c r="F116" s="48"/>
      <c r="G116" s="48"/>
      <c r="H116" s="48"/>
    </row>
    <row r="117" spans="1:8" ht="23.25" customHeight="1" hidden="1">
      <c r="A117" s="36"/>
      <c r="B117" s="37"/>
      <c r="C117" s="38"/>
      <c r="D117" s="38"/>
      <c r="E117" s="38"/>
      <c r="F117" s="38"/>
      <c r="G117" s="38"/>
      <c r="H117" s="38"/>
    </row>
    <row r="118" spans="1:8" ht="21.75" customHeight="1" hidden="1">
      <c r="A118" s="27"/>
      <c r="B118" s="51"/>
      <c r="C118" s="30"/>
      <c r="D118" s="30"/>
      <c r="E118" s="30"/>
      <c r="F118" s="30"/>
      <c r="G118" s="30"/>
      <c r="H118" s="30"/>
    </row>
    <row r="119" spans="1:8" ht="18" customHeight="1" hidden="1">
      <c r="A119" s="31"/>
      <c r="B119" s="32"/>
      <c r="C119" s="33"/>
      <c r="D119" s="33"/>
      <c r="E119" s="33"/>
      <c r="F119" s="33"/>
      <c r="G119" s="33"/>
      <c r="H119" s="33"/>
    </row>
    <row r="120" spans="1:8" ht="21.75" customHeight="1" hidden="1">
      <c r="A120" s="27"/>
      <c r="B120" s="28"/>
      <c r="C120" s="30"/>
      <c r="D120" s="30"/>
      <c r="E120" s="30"/>
      <c r="F120" s="30"/>
      <c r="G120" s="30"/>
      <c r="H120" s="30"/>
    </row>
    <row r="121" spans="1:8" ht="18" customHeight="1" hidden="1">
      <c r="A121" s="46"/>
      <c r="B121" s="32"/>
      <c r="C121" s="33"/>
      <c r="D121" s="33"/>
      <c r="E121" s="33"/>
      <c r="F121" s="33"/>
      <c r="G121" s="33"/>
      <c r="H121" s="33"/>
    </row>
    <row r="122" spans="1:10" ht="14.25">
      <c r="A122" s="52">
        <v>6</v>
      </c>
      <c r="B122" s="53" t="s">
        <v>267</v>
      </c>
      <c r="C122" s="54">
        <v>8831149.84</v>
      </c>
      <c r="D122" s="54">
        <v>41060000</v>
      </c>
      <c r="E122" s="54">
        <v>41060000</v>
      </c>
      <c r="F122" s="54">
        <v>8517599.02</v>
      </c>
      <c r="G122" s="55">
        <f aca="true" t="shared" si="0" ref="G122:G127">F122/C122*100</f>
        <v>96.44949043238066</v>
      </c>
      <c r="H122" s="55">
        <f aca="true" t="shared" si="1" ref="H122:H127">F122/E122*100</f>
        <v>20.74427428153921</v>
      </c>
      <c r="I122" s="88">
        <v>-1</v>
      </c>
      <c r="J122" s="88"/>
    </row>
    <row r="123" spans="1:10" ht="14.25">
      <c r="A123" s="52">
        <v>7</v>
      </c>
      <c r="B123" s="53" t="s">
        <v>268</v>
      </c>
      <c r="C123" s="54">
        <v>15612.09</v>
      </c>
      <c r="D123" s="54">
        <v>140000</v>
      </c>
      <c r="E123" s="54">
        <v>140000</v>
      </c>
      <c r="F123" s="54">
        <v>15906.78</v>
      </c>
      <c r="G123" s="55">
        <f t="shared" si="0"/>
        <v>101.88757559045587</v>
      </c>
      <c r="H123" s="55">
        <f t="shared" si="1"/>
        <v>11.361985714285714</v>
      </c>
      <c r="I123" s="88">
        <v>-1</v>
      </c>
      <c r="J123" s="88"/>
    </row>
    <row r="124" spans="1:10" ht="15.75" customHeight="1">
      <c r="A124" s="52"/>
      <c r="B124" s="56" t="s">
        <v>269</v>
      </c>
      <c r="C124" s="57">
        <f>C122+C123</f>
        <v>8846761.93</v>
      </c>
      <c r="D124" s="57">
        <f>D122+D123</f>
        <v>41200000</v>
      </c>
      <c r="E124" s="57">
        <f>E122+E123</f>
        <v>41200000</v>
      </c>
      <c r="F124" s="57">
        <f>F122+F123</f>
        <v>8533505.799999999</v>
      </c>
      <c r="G124" s="58">
        <f t="shared" si="0"/>
        <v>96.4590871498675</v>
      </c>
      <c r="H124" s="58">
        <f t="shared" si="1"/>
        <v>20.712392718446598</v>
      </c>
      <c r="I124" s="88"/>
      <c r="J124" s="88"/>
    </row>
    <row r="125" spans="1:10" ht="12.75" customHeight="1">
      <c r="A125" s="52">
        <v>3</v>
      </c>
      <c r="B125" s="53" t="s">
        <v>270</v>
      </c>
      <c r="C125" s="54">
        <v>4549558.62</v>
      </c>
      <c r="D125" s="54">
        <v>11325000</v>
      </c>
      <c r="E125" s="54">
        <v>11325000</v>
      </c>
      <c r="F125" s="59">
        <v>4744912.28</v>
      </c>
      <c r="G125" s="55">
        <f t="shared" si="0"/>
        <v>104.29390356992477</v>
      </c>
      <c r="H125" s="55">
        <f t="shared" si="1"/>
        <v>41.897680176600446</v>
      </c>
      <c r="I125" s="88"/>
      <c r="J125" s="88"/>
    </row>
    <row r="126" spans="1:10" ht="14.25">
      <c r="A126" s="52">
        <v>4</v>
      </c>
      <c r="B126" s="53" t="s">
        <v>271</v>
      </c>
      <c r="C126" s="54">
        <v>2607236.84</v>
      </c>
      <c r="D126" s="54">
        <v>28825000</v>
      </c>
      <c r="E126" s="54">
        <v>28825000</v>
      </c>
      <c r="F126" s="54">
        <v>2790102.78</v>
      </c>
      <c r="G126" s="55">
        <f t="shared" si="0"/>
        <v>107.01378322039972</v>
      </c>
      <c r="H126" s="55">
        <f t="shared" si="1"/>
        <v>9.679454570685168</v>
      </c>
      <c r="I126" s="88"/>
      <c r="J126" s="88"/>
    </row>
    <row r="127" spans="1:10" ht="15">
      <c r="A127" s="52"/>
      <c r="B127" s="56" t="s">
        <v>272</v>
      </c>
      <c r="C127" s="60">
        <f>C125+C126</f>
        <v>7156795.46</v>
      </c>
      <c r="D127" s="60">
        <f>D125+D126</f>
        <v>40150000</v>
      </c>
      <c r="E127" s="60">
        <f>E125+E126</f>
        <v>40150000</v>
      </c>
      <c r="F127" s="60">
        <f>F125+F126</f>
        <v>7535015.0600000005</v>
      </c>
      <c r="G127" s="58">
        <f t="shared" si="0"/>
        <v>105.28476190375852</v>
      </c>
      <c r="H127" s="58">
        <f t="shared" si="1"/>
        <v>18.767160797011208</v>
      </c>
      <c r="I127" s="88"/>
      <c r="J127" s="88"/>
    </row>
    <row r="128" spans="1:10" ht="15.75" hidden="1">
      <c r="A128" s="52"/>
      <c r="B128" s="61" t="s">
        <v>273</v>
      </c>
      <c r="C128" s="62"/>
      <c r="D128" s="62"/>
      <c r="E128" s="62"/>
      <c r="F128" s="62"/>
      <c r="G128" s="58" t="e">
        <f>F128/E128*100</f>
        <v>#DIV/0!</v>
      </c>
      <c r="H128" s="58" t="e">
        <f>G128/F128*100</f>
        <v>#DIV/0!</v>
      </c>
      <c r="I128" s="88"/>
      <c r="J128" s="88"/>
    </row>
    <row r="129" spans="1:10" ht="15">
      <c r="A129" s="52"/>
      <c r="B129" s="53" t="s">
        <v>307</v>
      </c>
      <c r="C129" s="54">
        <v>1689966.47</v>
      </c>
      <c r="D129" s="54">
        <f>D122+D123-D125-D126</f>
        <v>1050000</v>
      </c>
      <c r="E129" s="54">
        <f>E122+E123-E125-E126</f>
        <v>1050000</v>
      </c>
      <c r="F129" s="54">
        <f>F122+F123-F125-F126</f>
        <v>998490.7399999988</v>
      </c>
      <c r="G129" s="55">
        <f>F129/C129*100</f>
        <v>59.08346453761292</v>
      </c>
      <c r="H129" s="55">
        <f>F129/E129*100</f>
        <v>95.09435619047608</v>
      </c>
      <c r="I129" s="88"/>
      <c r="J129" s="88"/>
    </row>
    <row r="130" spans="1:10" ht="15.75" hidden="1">
      <c r="A130" s="63" t="s">
        <v>274</v>
      </c>
      <c r="B130" s="64" t="s">
        <v>276</v>
      </c>
      <c r="C130" s="65"/>
      <c r="D130" s="65"/>
      <c r="E130" s="65">
        <f>E131</f>
        <v>0</v>
      </c>
      <c r="F130" s="65"/>
      <c r="G130" s="65">
        <f>G131</f>
        <v>0</v>
      </c>
      <c r="H130" s="65"/>
      <c r="I130" s="88"/>
      <c r="J130" s="88"/>
    </row>
    <row r="131" spans="1:10" ht="12.75" hidden="1">
      <c r="A131" s="52"/>
      <c r="B131" s="52" t="s">
        <v>277</v>
      </c>
      <c r="C131" s="33"/>
      <c r="D131" s="33"/>
      <c r="E131" s="33"/>
      <c r="F131" s="33"/>
      <c r="G131" s="33"/>
      <c r="H131" s="33"/>
      <c r="I131" s="88"/>
      <c r="J131" s="88"/>
    </row>
    <row r="132" spans="1:10" ht="15" customHeight="1" hidden="1">
      <c r="A132" s="63" t="s">
        <v>274</v>
      </c>
      <c r="B132" s="63" t="s">
        <v>278</v>
      </c>
      <c r="C132" s="66"/>
      <c r="D132" s="66"/>
      <c r="E132" s="66"/>
      <c r="F132" s="66"/>
      <c r="G132" s="66"/>
      <c r="H132" s="66"/>
      <c r="I132" s="88"/>
      <c r="J132" s="88"/>
    </row>
    <row r="133" spans="1:10" ht="12.75" customHeight="1" hidden="1">
      <c r="A133" s="52"/>
      <c r="B133" s="52" t="s">
        <v>279</v>
      </c>
      <c r="C133" s="33"/>
      <c r="D133" s="33"/>
      <c r="E133" s="33"/>
      <c r="F133" s="33"/>
      <c r="G133" s="33"/>
      <c r="H133" s="33"/>
      <c r="I133" s="88"/>
      <c r="J133" s="88"/>
    </row>
    <row r="134" spans="1:10" ht="18" customHeight="1" hidden="1">
      <c r="A134" s="63" t="s">
        <v>274</v>
      </c>
      <c r="B134" s="63" t="s">
        <v>278</v>
      </c>
      <c r="C134" s="66"/>
      <c r="D134" s="66"/>
      <c r="E134" s="66"/>
      <c r="F134" s="66"/>
      <c r="G134" s="66"/>
      <c r="H134" s="66"/>
      <c r="I134" s="88"/>
      <c r="J134" s="88"/>
    </row>
    <row r="135" spans="1:10" ht="13.5" customHeight="1" hidden="1">
      <c r="A135" s="52"/>
      <c r="B135" s="67" t="s">
        <v>279</v>
      </c>
      <c r="C135" s="68"/>
      <c r="D135" s="58"/>
      <c r="E135" s="33"/>
      <c r="F135" s="58"/>
      <c r="G135" s="33"/>
      <c r="H135" s="33"/>
      <c r="I135" s="88"/>
      <c r="J135" s="88"/>
    </row>
    <row r="136" spans="1:10" ht="16.5" customHeight="1">
      <c r="A136" s="63" t="s">
        <v>274</v>
      </c>
      <c r="B136" s="63" t="s">
        <v>280</v>
      </c>
      <c r="C136" s="66"/>
      <c r="D136" s="66"/>
      <c r="E136" s="66"/>
      <c r="F136" s="66"/>
      <c r="G136" s="66"/>
      <c r="H136" s="66"/>
      <c r="I136" s="88"/>
      <c r="J136" s="88"/>
    </row>
    <row r="137" spans="1:10" ht="15.75" customHeight="1">
      <c r="A137" s="52">
        <v>8</v>
      </c>
      <c r="B137" s="53" t="s">
        <v>281</v>
      </c>
      <c r="C137" s="68">
        <v>61349</v>
      </c>
      <c r="D137" s="68">
        <v>100000</v>
      </c>
      <c r="E137" s="68">
        <v>100000</v>
      </c>
      <c r="F137" s="68">
        <v>17925</v>
      </c>
      <c r="G137" s="55">
        <f>F137/C137*100</f>
        <v>29.218080164305853</v>
      </c>
      <c r="H137" s="55">
        <f>F137/E137*100</f>
        <v>17.925</v>
      </c>
      <c r="I137" s="88">
        <v>-1</v>
      </c>
      <c r="J137" s="88"/>
    </row>
    <row r="138" spans="1:10" ht="15" customHeight="1">
      <c r="A138" s="52">
        <v>5</v>
      </c>
      <c r="B138" s="53" t="s">
        <v>282</v>
      </c>
      <c r="C138" s="68">
        <v>491806.69</v>
      </c>
      <c r="D138" s="68">
        <v>1350000</v>
      </c>
      <c r="E138" s="68">
        <v>1350000</v>
      </c>
      <c r="F138" s="68">
        <v>485480.7</v>
      </c>
      <c r="G138" s="55">
        <f>F138/C138*100</f>
        <v>98.71372428870376</v>
      </c>
      <c r="H138" s="55">
        <f>F138/E138*100</f>
        <v>35.961533333333335</v>
      </c>
      <c r="I138" s="88"/>
      <c r="J138" s="88"/>
    </row>
    <row r="139" spans="1:8" ht="15">
      <c r="A139" s="52"/>
      <c r="B139" s="56" t="s">
        <v>283</v>
      </c>
      <c r="C139" s="69">
        <f>C137-C138</f>
        <v>-430457.69</v>
      </c>
      <c r="D139" s="69">
        <f>D137-D138</f>
        <v>-1250000</v>
      </c>
      <c r="E139" s="69">
        <f>E137-E138</f>
        <v>-1250000</v>
      </c>
      <c r="F139" s="69">
        <f>F137-F138</f>
        <v>-467555.7</v>
      </c>
      <c r="G139" s="58">
        <f>F139/C139*100</f>
        <v>108.6182709385445</v>
      </c>
      <c r="H139" s="58">
        <f>F139/E139*100</f>
        <v>37.404456</v>
      </c>
    </row>
    <row r="140" spans="1:8" ht="15.75" hidden="1">
      <c r="A140" s="63" t="s">
        <v>284</v>
      </c>
      <c r="B140" s="63" t="s">
        <v>278</v>
      </c>
      <c r="C140" s="66"/>
      <c r="D140" s="66"/>
      <c r="E140" s="66"/>
      <c r="F140" s="66"/>
      <c r="G140" s="66"/>
      <c r="H140" s="66"/>
    </row>
    <row r="141" spans="1:8" ht="15" customHeight="1" hidden="1">
      <c r="A141" s="52"/>
      <c r="B141" s="53" t="s">
        <v>279</v>
      </c>
      <c r="C141" s="33"/>
      <c r="D141" s="33"/>
      <c r="E141" s="33"/>
      <c r="F141" s="33"/>
      <c r="G141" s="68"/>
      <c r="H141" s="68"/>
    </row>
    <row r="142" spans="1:8" ht="17.25" customHeight="1">
      <c r="A142" s="63" t="s">
        <v>284</v>
      </c>
      <c r="B142" s="63" t="s">
        <v>278</v>
      </c>
      <c r="C142" s="66"/>
      <c r="D142" s="66"/>
      <c r="E142" s="66"/>
      <c r="F142" s="66"/>
      <c r="G142" s="66"/>
      <c r="H142" s="66"/>
    </row>
    <row r="143" spans="1:8" ht="15" customHeight="1">
      <c r="A143" s="52"/>
      <c r="B143" s="53" t="s">
        <v>76</v>
      </c>
      <c r="C143" s="68">
        <v>-884660</v>
      </c>
      <c r="D143" s="68">
        <v>200000</v>
      </c>
      <c r="E143" s="68">
        <v>200000</v>
      </c>
      <c r="F143" s="68">
        <v>1136848.29</v>
      </c>
      <c r="G143" s="55">
        <f>F143/C143*100</f>
        <v>-128.5068037438112</v>
      </c>
      <c r="H143" s="55">
        <f>F143/E143*100</f>
        <v>568.424145</v>
      </c>
    </row>
    <row r="144" spans="1:8" ht="13.5" customHeight="1" hidden="1">
      <c r="A144" s="70" t="s">
        <v>285</v>
      </c>
      <c r="B144" s="70" t="s">
        <v>286</v>
      </c>
      <c r="C144" s="71"/>
      <c r="D144" s="71"/>
      <c r="E144" s="71"/>
      <c r="F144" s="71"/>
      <c r="G144" s="71"/>
      <c r="H144" s="71"/>
    </row>
    <row r="145" spans="1:8" ht="13.5" customHeight="1" hidden="1">
      <c r="A145" s="72"/>
      <c r="B145" s="73" t="s">
        <v>287</v>
      </c>
      <c r="C145" s="74">
        <f>C124+C137</f>
        <v>8908110.93</v>
      </c>
      <c r="D145" s="74">
        <f>D124+D137+D143</f>
        <v>41500000</v>
      </c>
      <c r="E145" s="74">
        <f>E124+E137+E143</f>
        <v>41500000</v>
      </c>
      <c r="F145" s="74">
        <f>F124+F137</f>
        <v>8551430.799999999</v>
      </c>
      <c r="G145" s="74">
        <f>F145/C145*100</f>
        <v>95.99600709058524</v>
      </c>
      <c r="H145" s="74">
        <f>F145/E145*100</f>
        <v>20.60585734939759</v>
      </c>
    </row>
    <row r="146" spans="1:8" ht="15.75" customHeight="1" hidden="1">
      <c r="A146" s="72"/>
      <c r="B146" s="73" t="s">
        <v>288</v>
      </c>
      <c r="C146" s="74">
        <f>C127+C138</f>
        <v>7648602.15</v>
      </c>
      <c r="D146" s="74">
        <f>D127+D138</f>
        <v>41500000</v>
      </c>
      <c r="E146" s="74">
        <f>E127+E138</f>
        <v>41500000</v>
      </c>
      <c r="F146" s="74">
        <f>F127+F138</f>
        <v>8020495.760000001</v>
      </c>
      <c r="G146" s="74">
        <f>F146/C146*100</f>
        <v>104.86224283479042</v>
      </c>
      <c r="H146" s="74">
        <f>F146/E146*100</f>
        <v>19.326495807228916</v>
      </c>
    </row>
    <row r="147" spans="1:8" ht="17.25" customHeight="1">
      <c r="A147" s="52"/>
      <c r="B147" s="395" t="s">
        <v>439</v>
      </c>
      <c r="C147" s="68">
        <f>C143+C145-C146</f>
        <v>374848.77999999933</v>
      </c>
      <c r="D147" s="33"/>
      <c r="E147" s="33"/>
      <c r="F147" s="68">
        <f>F143+F145-F146</f>
        <v>1667783.3299999991</v>
      </c>
      <c r="G147" s="57"/>
      <c r="H147" s="33"/>
    </row>
    <row r="148" spans="1:3" ht="16.5" customHeight="1" hidden="1">
      <c r="A148" s="75"/>
      <c r="B148" s="75" t="s">
        <v>286</v>
      </c>
      <c r="C148" s="76"/>
    </row>
    <row r="149" spans="1:8" ht="17.25" customHeight="1" hidden="1">
      <c r="A149" s="52"/>
      <c r="B149" s="53" t="s">
        <v>289</v>
      </c>
      <c r="C149" s="69"/>
      <c r="D149" s="69"/>
      <c r="E149" s="69"/>
      <c r="F149" s="69"/>
      <c r="G149" s="77"/>
      <c r="H149" s="69"/>
    </row>
    <row r="150" spans="1:4" ht="18.75" customHeight="1" hidden="1">
      <c r="A150" s="78"/>
      <c r="B150" s="78"/>
      <c r="C150" s="79"/>
      <c r="D150" s="79"/>
    </row>
    <row r="151" spans="1:8" ht="17.25" customHeight="1" hidden="1">
      <c r="A151" s="80"/>
      <c r="B151" s="53" t="s">
        <v>289</v>
      </c>
      <c r="C151" s="69"/>
      <c r="D151" s="69"/>
      <c r="E151" s="69"/>
      <c r="F151" s="81"/>
      <c r="G151" s="69"/>
      <c r="H151" s="81"/>
    </row>
    <row r="152" spans="1:8" ht="17.25" customHeight="1" hidden="1">
      <c r="A152" s="80"/>
      <c r="B152" s="82" t="s">
        <v>290</v>
      </c>
      <c r="C152" s="68">
        <f>C143+C145-C146</f>
        <v>374848.77999999933</v>
      </c>
      <c r="D152" s="33"/>
      <c r="E152" s="33"/>
      <c r="F152" s="68">
        <f>F143+F145-F146</f>
        <v>1667783.3299999991</v>
      </c>
      <c r="G152" s="55">
        <f>F152/C152*100</f>
        <v>444.9216374667145</v>
      </c>
      <c r="H152" s="68"/>
    </row>
    <row r="153" spans="1:8" ht="12.75" hidden="1">
      <c r="A153" s="80" t="s">
        <v>125</v>
      </c>
      <c r="B153" s="636" t="s">
        <v>291</v>
      </c>
      <c r="C153" s="637"/>
      <c r="D153" s="637"/>
      <c r="E153" s="637"/>
      <c r="F153" s="637"/>
      <c r="G153" s="637"/>
      <c r="H153" s="637"/>
    </row>
    <row r="154" spans="1:8" ht="11.25" customHeight="1" hidden="1">
      <c r="A154" s="80"/>
      <c r="B154" s="637"/>
      <c r="C154" s="637"/>
      <c r="D154" s="637"/>
      <c r="E154" s="637"/>
      <c r="F154" s="637"/>
      <c r="G154" s="637"/>
      <c r="H154" s="637"/>
    </row>
    <row r="155" spans="1:8" ht="46.5" customHeight="1">
      <c r="A155" s="80"/>
      <c r="B155" s="637"/>
      <c r="C155" s="637"/>
      <c r="D155" s="637"/>
      <c r="E155" s="637"/>
      <c r="F155" s="637"/>
      <c r="G155" s="637"/>
      <c r="H155" s="637"/>
    </row>
    <row r="156" spans="1:2" ht="21.75" customHeight="1" hidden="1">
      <c r="A156" s="80"/>
      <c r="B156" s="634"/>
    </row>
    <row r="157" spans="1:2" ht="21.75" customHeight="1" hidden="1">
      <c r="A157" s="80"/>
      <c r="B157" s="637"/>
    </row>
    <row r="158" spans="1:2" ht="22.5" customHeight="1">
      <c r="A158" s="80"/>
      <c r="B158" s="4"/>
    </row>
    <row r="159" spans="1:7" ht="21.75" customHeight="1" hidden="1">
      <c r="A159" s="80"/>
      <c r="B159" s="4"/>
      <c r="G159" s="83"/>
    </row>
    <row r="160" spans="1:8" ht="0.75" customHeight="1">
      <c r="A160" s="80"/>
      <c r="B160" s="634" t="s">
        <v>855</v>
      </c>
      <c r="C160" s="635"/>
      <c r="D160" s="635"/>
      <c r="E160" s="635"/>
      <c r="F160" s="635"/>
      <c r="G160" s="635"/>
      <c r="H160" s="635"/>
    </row>
    <row r="161" spans="1:8" ht="62.25" customHeight="1">
      <c r="A161" s="80"/>
      <c r="B161" s="635"/>
      <c r="C161" s="635"/>
      <c r="D161" s="635"/>
      <c r="E161" s="635"/>
      <c r="F161" s="635"/>
      <c r="G161" s="635"/>
      <c r="H161" s="635"/>
    </row>
    <row r="162" spans="1:2" ht="15" customHeight="1">
      <c r="A162" s="80"/>
      <c r="B162" s="80"/>
    </row>
    <row r="163" spans="1:2" ht="15" customHeight="1">
      <c r="A163" s="80"/>
      <c r="B163" s="80"/>
    </row>
    <row r="164" spans="1:5" ht="12.75">
      <c r="A164" s="80"/>
      <c r="B164" s="80"/>
      <c r="E164" s="84"/>
    </row>
    <row r="165" spans="1:2" ht="12.75">
      <c r="A165" s="80"/>
      <c r="B165" s="80"/>
    </row>
    <row r="166" spans="1:2" ht="12.75">
      <c r="A166" s="80"/>
      <c r="B166" s="80"/>
    </row>
    <row r="167" spans="1:2" ht="12.75">
      <c r="A167" s="80"/>
      <c r="B167" s="80"/>
    </row>
    <row r="168" spans="1:2" ht="12.75">
      <c r="A168" s="80"/>
      <c r="B168" s="80"/>
    </row>
    <row r="169" spans="1:2" ht="12.75" hidden="1">
      <c r="A169" s="80"/>
      <c r="B169" s="80"/>
    </row>
    <row r="170" spans="1:2" ht="12.75" hidden="1">
      <c r="A170" s="80"/>
      <c r="B170" s="80"/>
    </row>
    <row r="171" spans="1:2" ht="12.75">
      <c r="A171" s="80"/>
      <c r="B171" s="80"/>
    </row>
    <row r="172" spans="1:2" ht="17.25" customHeight="1">
      <c r="A172" s="85"/>
      <c r="B172" s="80"/>
    </row>
    <row r="173" spans="1:2" ht="12.75" hidden="1">
      <c r="A173" s="80"/>
      <c r="B173" s="80"/>
    </row>
    <row r="174" spans="1:2" ht="15">
      <c r="A174" s="80"/>
      <c r="B174" s="86"/>
    </row>
    <row r="175" spans="1:8" ht="12.75" customHeight="1">
      <c r="A175" s="80"/>
      <c r="B175" s="634"/>
      <c r="C175" s="635"/>
      <c r="D175" s="635"/>
      <c r="E175" s="635"/>
      <c r="F175" s="635"/>
      <c r="G175" s="635"/>
      <c r="H175" s="635"/>
    </row>
    <row r="176" spans="1:8" ht="12.75">
      <c r="A176" s="80"/>
      <c r="B176" s="635"/>
      <c r="C176" s="635"/>
      <c r="D176" s="635"/>
      <c r="E176" s="635"/>
      <c r="F176" s="635"/>
      <c r="G176" s="635"/>
      <c r="H176" s="635"/>
    </row>
    <row r="177" spans="1:2" ht="12.75">
      <c r="A177" s="80"/>
      <c r="B177" s="80"/>
    </row>
    <row r="178" spans="1:2" ht="12.75">
      <c r="A178" s="80"/>
      <c r="B178" s="80"/>
    </row>
    <row r="179" spans="1:2" ht="12.75">
      <c r="A179" s="80"/>
      <c r="B179" s="80"/>
    </row>
    <row r="180" spans="1:2" ht="22.5" customHeight="1" hidden="1">
      <c r="A180" s="85" t="s">
        <v>292</v>
      </c>
      <c r="B180" s="80"/>
    </row>
    <row r="181" spans="1:2" ht="12.75">
      <c r="A181" s="80"/>
      <c r="B181" s="80"/>
    </row>
    <row r="182" spans="1:2" ht="12.75">
      <c r="A182" s="80"/>
      <c r="B182" s="80"/>
    </row>
    <row r="183" spans="1:2" ht="12.75">
      <c r="A183" s="80"/>
      <c r="B183" s="80"/>
    </row>
    <row r="184" spans="1:2" ht="12.75">
      <c r="A184" s="80"/>
      <c r="B184" s="80"/>
    </row>
    <row r="185" spans="1:2" ht="15">
      <c r="A185" s="80"/>
      <c r="B185" s="86"/>
    </row>
    <row r="186" spans="1:2" ht="12.75">
      <c r="A186" s="80"/>
      <c r="B186" s="80"/>
    </row>
    <row r="187" spans="1:2" ht="12.75">
      <c r="A187" s="80"/>
      <c r="B187" s="80"/>
    </row>
    <row r="188" spans="1:2" ht="12.75">
      <c r="A188" s="80"/>
      <c r="B188" s="80"/>
    </row>
    <row r="189" spans="1:2" ht="12.75">
      <c r="A189" s="80"/>
      <c r="B189" s="80"/>
    </row>
    <row r="190" spans="1:2" ht="12.75">
      <c r="A190" s="80"/>
      <c r="B190" s="80"/>
    </row>
    <row r="191" spans="1:2" ht="12.75">
      <c r="A191" s="80"/>
      <c r="B191" s="80"/>
    </row>
    <row r="192" spans="1:2" ht="12.75">
      <c r="A192" s="80"/>
      <c r="B192" s="80"/>
    </row>
    <row r="193" spans="1:2" ht="12.75">
      <c r="A193" s="80"/>
      <c r="B193" s="80"/>
    </row>
    <row r="194" spans="1:2" ht="12.75">
      <c r="A194" s="80"/>
      <c r="B194" s="80"/>
    </row>
    <row r="195" spans="1:2" ht="12.75">
      <c r="A195" s="80"/>
      <c r="B195" s="80"/>
    </row>
    <row r="196" spans="1:2" ht="12.75">
      <c r="A196" s="80"/>
      <c r="B196" s="80"/>
    </row>
    <row r="197" spans="1:2" ht="12.75">
      <c r="A197" s="80"/>
      <c r="B197" s="80"/>
    </row>
    <row r="198" spans="1:2" ht="12.75">
      <c r="A198" s="80"/>
      <c r="B198" s="80"/>
    </row>
    <row r="199" spans="1:2" ht="12.75">
      <c r="A199" s="80"/>
      <c r="B199" s="80"/>
    </row>
    <row r="200" spans="1:2" ht="12.75">
      <c r="A200" s="80"/>
      <c r="B200" s="80"/>
    </row>
    <row r="201" spans="1:2" ht="12.75">
      <c r="A201" s="80"/>
      <c r="B201" s="80"/>
    </row>
    <row r="202" spans="1:2" ht="12.75">
      <c r="A202" s="80"/>
      <c r="B202" s="80"/>
    </row>
    <row r="203" spans="1:2" ht="12.75">
      <c r="A203" s="80"/>
      <c r="B203" s="80"/>
    </row>
    <row r="204" spans="1:2" ht="12.75">
      <c r="A204" s="85" t="s">
        <v>293</v>
      </c>
      <c r="B204" s="80"/>
    </row>
    <row r="205" spans="1:2" ht="12.75">
      <c r="A205" s="80"/>
      <c r="B205" s="80"/>
    </row>
    <row r="206" spans="1:2" ht="12.75">
      <c r="A206" s="80"/>
      <c r="B206" s="80"/>
    </row>
    <row r="207" spans="1:2" ht="12.75">
      <c r="A207" s="80"/>
      <c r="B207" s="80"/>
    </row>
    <row r="208" spans="1:2" ht="12.75">
      <c r="A208" s="80"/>
      <c r="B208" s="80"/>
    </row>
    <row r="209" spans="1:2" ht="12.75">
      <c r="A209" s="80"/>
      <c r="B209" s="80"/>
    </row>
    <row r="210" spans="1:2" ht="12.75">
      <c r="A210" s="80"/>
      <c r="B210" s="80"/>
    </row>
    <row r="211" spans="1:7" ht="12.75">
      <c r="A211" s="80"/>
      <c r="B211" s="80"/>
      <c r="G211" s="83"/>
    </row>
    <row r="212" spans="1:7" ht="12.75">
      <c r="A212" s="80"/>
      <c r="B212" s="80"/>
      <c r="G212" s="83"/>
    </row>
    <row r="213" spans="1:7" ht="12.75">
      <c r="A213" s="80"/>
      <c r="B213" s="80"/>
      <c r="G213" s="83"/>
    </row>
    <row r="214" spans="1:7" ht="12.75">
      <c r="A214" s="80"/>
      <c r="B214" s="80"/>
      <c r="G214" s="83"/>
    </row>
    <row r="215" spans="1:7" ht="12.75">
      <c r="A215" s="80"/>
      <c r="B215" s="80"/>
      <c r="G215" s="83"/>
    </row>
    <row r="216" spans="1:7" ht="12.75">
      <c r="A216" s="80"/>
      <c r="B216" s="80"/>
      <c r="G216" s="83"/>
    </row>
    <row r="217" spans="1:7" ht="12.75">
      <c r="A217" s="80"/>
      <c r="B217" s="80"/>
      <c r="G217" s="83"/>
    </row>
    <row r="218" spans="1:2" ht="12.75">
      <c r="A218" s="80"/>
      <c r="B218" s="80"/>
    </row>
    <row r="219" spans="1:7" ht="12.75">
      <c r="A219" s="80"/>
      <c r="B219" s="80"/>
      <c r="G219" s="87"/>
    </row>
    <row r="220" spans="1:7" ht="12.75">
      <c r="A220" s="80"/>
      <c r="B220" s="80"/>
      <c r="G220" s="88"/>
    </row>
    <row r="221" spans="1:7" ht="12.75">
      <c r="A221" s="80"/>
      <c r="B221" s="80"/>
      <c r="G221" s="88"/>
    </row>
    <row r="222" spans="1:2" ht="12.75">
      <c r="A222" s="80"/>
      <c r="B222" s="80"/>
    </row>
    <row r="223" spans="1:2" ht="12.75">
      <c r="A223" s="80"/>
      <c r="B223" s="80"/>
    </row>
    <row r="224" spans="1:2" ht="12.75">
      <c r="A224" s="80"/>
      <c r="B224" s="80"/>
    </row>
    <row r="225" spans="1:2" ht="12.75">
      <c r="A225" s="80"/>
      <c r="B225" s="80"/>
    </row>
    <row r="226" spans="1:2" ht="12.75">
      <c r="A226" s="80"/>
      <c r="B226" s="80"/>
    </row>
    <row r="227" spans="1:2" ht="12.75">
      <c r="A227" s="80"/>
      <c r="B227" s="80"/>
    </row>
    <row r="228" spans="1:2" ht="12.75">
      <c r="A228" s="80"/>
      <c r="B228" s="80"/>
    </row>
    <row r="229" spans="1:7" ht="12.75">
      <c r="A229" s="80"/>
      <c r="B229" s="80"/>
      <c r="G229" s="83"/>
    </row>
    <row r="230" spans="1:2" ht="12.75">
      <c r="A230" s="80"/>
      <c r="B230" s="80"/>
    </row>
    <row r="231" spans="1:2" ht="12.75">
      <c r="A231" s="80"/>
      <c r="B231" s="80"/>
    </row>
    <row r="232" spans="1:2" ht="12.75">
      <c r="A232" s="80"/>
      <c r="B232" s="80"/>
    </row>
    <row r="233" spans="1:2" ht="12.75">
      <c r="A233" s="80"/>
      <c r="B233" s="80"/>
    </row>
    <row r="234" spans="1:2" ht="12.75">
      <c r="A234" s="80"/>
      <c r="B234" s="80"/>
    </row>
    <row r="235" spans="1:2" ht="12.75">
      <c r="A235" s="80"/>
      <c r="B235" s="80"/>
    </row>
    <row r="236" spans="1:2" ht="12.75">
      <c r="A236" s="80"/>
      <c r="B236" s="80"/>
    </row>
    <row r="237" spans="1:2" ht="12.75">
      <c r="A237" s="80"/>
      <c r="B237" s="80"/>
    </row>
    <row r="238" spans="1:2" ht="12.75">
      <c r="A238" s="80"/>
      <c r="B238" s="80"/>
    </row>
    <row r="239" spans="1:2" ht="12.75">
      <c r="A239" s="80"/>
      <c r="B239" s="80"/>
    </row>
    <row r="240" spans="1:2" ht="12.75">
      <c r="A240" s="80"/>
      <c r="B240" s="80"/>
    </row>
    <row r="241" spans="1:2" ht="12.75">
      <c r="A241" s="80"/>
      <c r="B241" s="80"/>
    </row>
    <row r="242" spans="1:2" ht="12.75">
      <c r="A242" s="80"/>
      <c r="B242" s="80"/>
    </row>
    <row r="243" spans="1:2" ht="12.75">
      <c r="A243" s="80"/>
      <c r="B243" s="80"/>
    </row>
    <row r="244" spans="1:2" ht="12.75">
      <c r="A244" s="80"/>
      <c r="B244" s="80"/>
    </row>
    <row r="245" spans="1:2" ht="12.75">
      <c r="A245" s="80"/>
      <c r="B245" s="80"/>
    </row>
    <row r="246" spans="1:2" ht="12.75">
      <c r="A246" s="80"/>
      <c r="B246" s="80"/>
    </row>
    <row r="247" spans="1:2" ht="12.75">
      <c r="A247" s="80"/>
      <c r="B247" s="80"/>
    </row>
    <row r="248" spans="1:2" ht="12.75">
      <c r="A248" s="80"/>
      <c r="B248" s="80"/>
    </row>
    <row r="249" spans="1:2" ht="12.75">
      <c r="A249" s="80"/>
      <c r="B249" s="80"/>
    </row>
    <row r="250" spans="1:2" ht="12.75">
      <c r="A250" s="80"/>
      <c r="B250" s="80"/>
    </row>
    <row r="251" spans="1:2" ht="12.75">
      <c r="A251" s="80"/>
      <c r="B251" s="80"/>
    </row>
    <row r="252" spans="1:2" ht="12.75">
      <c r="A252" s="80"/>
      <c r="B252" s="80"/>
    </row>
    <row r="253" spans="1:2" ht="12.75">
      <c r="A253" s="80"/>
      <c r="B253" s="80"/>
    </row>
    <row r="254" spans="1:2" ht="12.75">
      <c r="A254" s="80"/>
      <c r="B254" s="80"/>
    </row>
    <row r="255" spans="1:2" ht="12.75">
      <c r="A255" s="80"/>
      <c r="B255" s="80"/>
    </row>
    <row r="256" spans="1:2" ht="12.75">
      <c r="A256" s="85" t="s">
        <v>294</v>
      </c>
      <c r="B256" s="80"/>
    </row>
    <row r="257" spans="1:2" ht="12.75">
      <c r="A257" s="80"/>
      <c r="B257" s="80"/>
    </row>
    <row r="258" spans="1:2" ht="12.75">
      <c r="A258" s="80"/>
      <c r="B258" s="80"/>
    </row>
    <row r="259" spans="1:2" ht="12.75">
      <c r="A259" s="80"/>
      <c r="B259" s="80"/>
    </row>
    <row r="260" spans="1:2" ht="12.75">
      <c r="A260" s="80"/>
      <c r="B260" s="80"/>
    </row>
    <row r="261" spans="1:2" ht="12.75">
      <c r="A261" s="80"/>
      <c r="B261" s="80"/>
    </row>
    <row r="262" spans="1:2" ht="12.75">
      <c r="A262" s="80"/>
      <c r="B262" s="80"/>
    </row>
    <row r="263" spans="1:2" ht="12.75">
      <c r="A263" s="80"/>
      <c r="B263" s="80"/>
    </row>
    <row r="264" spans="1:2" ht="12.75">
      <c r="A264" s="80"/>
      <c r="B264" s="80"/>
    </row>
    <row r="265" spans="1:2" ht="12.75">
      <c r="A265" s="80"/>
      <c r="B265" s="80"/>
    </row>
    <row r="266" spans="1:2" ht="12.75">
      <c r="A266" s="80"/>
      <c r="B266" s="80"/>
    </row>
    <row r="267" spans="1:2" ht="12.75">
      <c r="A267" s="80"/>
      <c r="B267" s="80"/>
    </row>
    <row r="268" spans="1:2" ht="15.75" customHeight="1">
      <c r="A268" s="80"/>
      <c r="B268" s="80"/>
    </row>
    <row r="269" spans="1:2" ht="12.75">
      <c r="A269" s="80"/>
      <c r="B269" s="80"/>
    </row>
    <row r="270" spans="1:2" ht="12.75">
      <c r="A270" s="80"/>
      <c r="B270" s="80"/>
    </row>
    <row r="271" spans="1:2" ht="12.75">
      <c r="A271" s="80"/>
      <c r="B271" s="80"/>
    </row>
    <row r="272" spans="1:2" ht="12.75">
      <c r="A272" s="80"/>
      <c r="B272" s="80"/>
    </row>
    <row r="273" spans="1:2" ht="12.75">
      <c r="A273" s="80"/>
      <c r="B273" s="80"/>
    </row>
    <row r="274" spans="1:2" ht="12.75">
      <c r="A274" s="80"/>
      <c r="B274" s="80"/>
    </row>
    <row r="275" spans="1:2" ht="12.75">
      <c r="A275" s="80"/>
      <c r="B275" s="80"/>
    </row>
    <row r="276" spans="1:2" ht="12.75">
      <c r="A276" s="80"/>
      <c r="B276" s="80"/>
    </row>
    <row r="277" spans="1:2" ht="12.75">
      <c r="A277" s="80"/>
      <c r="B277" s="80"/>
    </row>
    <row r="278" spans="1:2" ht="12.75">
      <c r="A278" s="80"/>
      <c r="B278" s="80"/>
    </row>
    <row r="279" spans="1:2" ht="12.75">
      <c r="A279" s="80"/>
      <c r="B279" s="80"/>
    </row>
    <row r="280" spans="1:2" ht="12.75">
      <c r="A280" s="80"/>
      <c r="B280" s="80"/>
    </row>
    <row r="281" spans="1:2" ht="12.75">
      <c r="A281" s="80"/>
      <c r="B281" s="80"/>
    </row>
    <row r="282" spans="1:2" ht="12.75">
      <c r="A282" s="80"/>
      <c r="B282" s="80"/>
    </row>
    <row r="283" spans="1:2" ht="12.75">
      <c r="A283" s="80"/>
      <c r="B283" s="80"/>
    </row>
    <row r="284" spans="1:2" ht="12.75">
      <c r="A284" s="80"/>
      <c r="B284" s="80"/>
    </row>
    <row r="285" spans="1:2" ht="12.75">
      <c r="A285" s="80"/>
      <c r="B285" s="80"/>
    </row>
    <row r="286" spans="1:2" ht="12.75">
      <c r="A286" s="80"/>
      <c r="B286" s="80"/>
    </row>
    <row r="287" spans="1:2" ht="12.75">
      <c r="A287" s="80"/>
      <c r="B287" s="80"/>
    </row>
    <row r="288" spans="1:2" ht="12.75">
      <c r="A288" s="80"/>
      <c r="B288" s="80"/>
    </row>
    <row r="289" spans="1:2" ht="12.75">
      <c r="A289" s="80"/>
      <c r="B289" s="80"/>
    </row>
    <row r="290" spans="1:2" ht="12.75">
      <c r="A290" s="80"/>
      <c r="B290" s="80"/>
    </row>
    <row r="291" spans="1:2" ht="12.75" hidden="1">
      <c r="A291" s="80" t="s">
        <v>295</v>
      </c>
      <c r="B291" s="80"/>
    </row>
    <row r="292" spans="1:2" ht="12.75">
      <c r="A292" s="80"/>
      <c r="B292" s="80"/>
    </row>
    <row r="293" spans="1:2" ht="12.75">
      <c r="A293" s="80"/>
      <c r="B293" s="80"/>
    </row>
    <row r="294" spans="1:2" ht="12.75">
      <c r="A294" s="80"/>
      <c r="B294" s="80"/>
    </row>
    <row r="295" spans="1:2" ht="12.75">
      <c r="A295" s="80"/>
      <c r="B295" s="80"/>
    </row>
    <row r="296" spans="1:2" ht="12.75">
      <c r="A296" s="80"/>
      <c r="B296" s="80"/>
    </row>
    <row r="297" spans="1:2" ht="12.75">
      <c r="A297" s="80"/>
      <c r="B297" s="80"/>
    </row>
    <row r="298" spans="1:2" ht="12.75">
      <c r="A298" s="80"/>
      <c r="B298" s="80"/>
    </row>
    <row r="299" spans="1:2" ht="12.75">
      <c r="A299" s="80"/>
      <c r="B299" s="80"/>
    </row>
    <row r="300" spans="1:2" ht="12.75">
      <c r="A300" s="80"/>
      <c r="B300" s="80"/>
    </row>
    <row r="301" spans="1:2" ht="12.75">
      <c r="A301" s="80"/>
      <c r="B301" s="80"/>
    </row>
    <row r="302" spans="1:2" ht="12.75">
      <c r="A302" s="80"/>
      <c r="B302" s="80"/>
    </row>
    <row r="303" spans="1:2" ht="12.75">
      <c r="A303" s="80"/>
      <c r="B303" s="80"/>
    </row>
    <row r="304" spans="1:2" ht="12.75">
      <c r="A304" s="80"/>
      <c r="B304" s="80"/>
    </row>
    <row r="305" spans="1:2" ht="12.75">
      <c r="A305" s="80"/>
      <c r="B305" s="80"/>
    </row>
    <row r="306" spans="1:2" ht="12.75">
      <c r="A306" s="80"/>
      <c r="B306" s="80"/>
    </row>
    <row r="307" spans="1:2" ht="12.75">
      <c r="A307" s="80"/>
      <c r="B307" s="80"/>
    </row>
    <row r="308" spans="1:2" ht="12.75">
      <c r="A308" s="80"/>
      <c r="B308" s="80"/>
    </row>
    <row r="309" spans="1:2" ht="12.75">
      <c r="A309" s="80"/>
      <c r="B309" s="80"/>
    </row>
    <row r="310" spans="1:2" ht="12.75">
      <c r="A310" s="80"/>
      <c r="B310" s="80"/>
    </row>
    <row r="311" spans="1:2" ht="12.75">
      <c r="A311" s="80"/>
      <c r="B311" s="80"/>
    </row>
    <row r="312" spans="1:2" ht="12.75">
      <c r="A312" s="80"/>
      <c r="B312" s="80"/>
    </row>
    <row r="313" spans="1:2" ht="12.75">
      <c r="A313" s="80"/>
      <c r="B313" s="80"/>
    </row>
    <row r="314" spans="1:2" ht="12.75">
      <c r="A314" s="80"/>
      <c r="B314" s="80"/>
    </row>
    <row r="315" spans="1:2" ht="12.75">
      <c r="A315" s="80"/>
      <c r="B315" s="80"/>
    </row>
    <row r="316" spans="1:2" ht="12.75">
      <c r="A316" s="80"/>
      <c r="B316" s="80"/>
    </row>
    <row r="317" spans="1:2" ht="12.75">
      <c r="A317" s="80"/>
      <c r="B317" s="80"/>
    </row>
    <row r="318" spans="1:2" ht="12.75">
      <c r="A318" s="80"/>
      <c r="B318" s="80"/>
    </row>
    <row r="319" spans="1:2" ht="12.75">
      <c r="A319" s="80"/>
      <c r="B319" s="80"/>
    </row>
    <row r="320" spans="1:2" ht="12.75">
      <c r="A320" s="80"/>
      <c r="B320" s="80"/>
    </row>
    <row r="321" spans="1:2" ht="12.75">
      <c r="A321" s="80"/>
      <c r="B321" s="80"/>
    </row>
    <row r="322" spans="1:2" ht="12.75">
      <c r="A322" s="80"/>
      <c r="B322" s="80"/>
    </row>
    <row r="323" spans="1:2" ht="12.75">
      <c r="A323" s="80"/>
      <c r="B323" s="80"/>
    </row>
    <row r="324" spans="1:2" ht="12.75">
      <c r="A324" s="80"/>
      <c r="B324" s="80"/>
    </row>
    <row r="325" spans="1:2" ht="12.75">
      <c r="A325" s="80"/>
      <c r="B325" s="80"/>
    </row>
    <row r="326" spans="1:2" ht="12.75">
      <c r="A326" s="80"/>
      <c r="B326" s="80"/>
    </row>
    <row r="327" spans="1:2" ht="12.75">
      <c r="A327" s="80"/>
      <c r="B327" s="80"/>
    </row>
    <row r="328" spans="1:2" ht="12.75">
      <c r="A328" s="80"/>
      <c r="B328" s="80"/>
    </row>
    <row r="329" spans="1:2" ht="12.75">
      <c r="A329" s="80"/>
      <c r="B329" s="80"/>
    </row>
    <row r="330" spans="1:2" ht="12.75">
      <c r="A330" s="80"/>
      <c r="B330" s="80"/>
    </row>
    <row r="331" spans="1:2" ht="12.75">
      <c r="A331" s="80"/>
      <c r="B331" s="80"/>
    </row>
    <row r="332" spans="1:2" ht="12.75">
      <c r="A332" s="80"/>
      <c r="B332" s="80"/>
    </row>
    <row r="333" spans="1:2" ht="12.75">
      <c r="A333" s="80"/>
      <c r="B333" s="80"/>
    </row>
    <row r="334" spans="1:2" ht="12.75">
      <c r="A334" s="80"/>
      <c r="B334" s="80"/>
    </row>
    <row r="335" spans="1:2" ht="12.75">
      <c r="A335" s="80"/>
      <c r="B335" s="80"/>
    </row>
    <row r="336" spans="1:2" ht="12.75">
      <c r="A336" s="80"/>
      <c r="B336" s="80"/>
    </row>
    <row r="337" spans="1:2" ht="12.75">
      <c r="A337" s="80"/>
      <c r="B337" s="80"/>
    </row>
    <row r="338" spans="1:2" ht="12.75">
      <c r="A338" s="80"/>
      <c r="B338" s="80"/>
    </row>
    <row r="339" spans="1:2" ht="12.75">
      <c r="A339" s="80"/>
      <c r="B339" s="80"/>
    </row>
    <row r="340" spans="1:2" ht="12.75">
      <c r="A340" s="80"/>
      <c r="B340" s="80"/>
    </row>
    <row r="341" spans="1:2" ht="12.75">
      <c r="A341" s="80"/>
      <c r="B341" s="80"/>
    </row>
    <row r="342" spans="1:2" ht="12.75">
      <c r="A342" s="80"/>
      <c r="B342" s="80"/>
    </row>
    <row r="343" spans="1:2" ht="12.75">
      <c r="A343" s="80"/>
      <c r="B343" s="80"/>
    </row>
    <row r="344" spans="1:2" ht="12.75">
      <c r="A344" s="80"/>
      <c r="B344" s="80"/>
    </row>
    <row r="345" spans="1:2" ht="12.75">
      <c r="A345" s="80"/>
      <c r="B345" s="80"/>
    </row>
    <row r="346" spans="1:2" ht="12.75">
      <c r="A346" s="80"/>
      <c r="B346" s="80"/>
    </row>
    <row r="347" spans="1:2" ht="12.75">
      <c r="A347" s="80"/>
      <c r="B347" s="80"/>
    </row>
    <row r="348" spans="1:2" ht="12.75">
      <c r="A348" s="80"/>
      <c r="B348" s="80"/>
    </row>
    <row r="349" spans="1:2" ht="12.75">
      <c r="A349" s="80"/>
      <c r="B349" s="80"/>
    </row>
    <row r="350" spans="1:2" ht="12.75">
      <c r="A350" s="80"/>
      <c r="B350" s="80"/>
    </row>
    <row r="351" spans="1:2" ht="12.75">
      <c r="A351" s="80"/>
      <c r="B351" s="80"/>
    </row>
    <row r="352" spans="1:2" ht="12.75">
      <c r="A352" s="80"/>
      <c r="B352" s="80"/>
    </row>
    <row r="353" spans="1:2" ht="12.75">
      <c r="A353" s="80"/>
      <c r="B353" s="80"/>
    </row>
    <row r="354" spans="1:2" ht="12.75">
      <c r="A354" s="80"/>
      <c r="B354" s="80"/>
    </row>
    <row r="355" spans="1:2" ht="12.75">
      <c r="A355" s="80"/>
      <c r="B355" s="80"/>
    </row>
    <row r="356" spans="1:2" ht="12.75">
      <c r="A356" s="80"/>
      <c r="B356" s="80"/>
    </row>
    <row r="357" spans="1:2" ht="12.75">
      <c r="A357" s="80"/>
      <c r="B357" s="80"/>
    </row>
    <row r="358" spans="1:2" ht="12.75">
      <c r="A358" s="80"/>
      <c r="B358" s="80"/>
    </row>
    <row r="359" spans="1:2" ht="12.75">
      <c r="A359" s="80"/>
      <c r="B359" s="80"/>
    </row>
    <row r="360" spans="1:2" ht="12.75">
      <c r="A360" s="80"/>
      <c r="B360" s="80"/>
    </row>
    <row r="361" spans="1:2" ht="12.75">
      <c r="A361" s="80"/>
      <c r="B361" s="80"/>
    </row>
    <row r="362" spans="1:2" ht="12.75">
      <c r="A362" s="80"/>
      <c r="B362" s="80"/>
    </row>
    <row r="363" spans="1:2" ht="12.75">
      <c r="A363" s="80"/>
      <c r="B363" s="80"/>
    </row>
    <row r="364" spans="1:2" ht="12.75">
      <c r="A364" s="80"/>
      <c r="B364" s="80"/>
    </row>
    <row r="365" spans="1:2" ht="12.75">
      <c r="A365" s="80"/>
      <c r="B365" s="80"/>
    </row>
    <row r="366" spans="1:2" ht="12.75">
      <c r="A366" s="80"/>
      <c r="B366" s="80"/>
    </row>
    <row r="367" spans="1:2" ht="12.75">
      <c r="A367" s="80"/>
      <c r="B367" s="80"/>
    </row>
    <row r="368" spans="1:2" ht="12.75">
      <c r="A368" s="80"/>
      <c r="B368" s="80"/>
    </row>
    <row r="369" spans="1:2" ht="12.75">
      <c r="A369" s="80"/>
      <c r="B369" s="80"/>
    </row>
    <row r="370" spans="1:2" ht="12.75">
      <c r="A370" s="80"/>
      <c r="B370" s="80"/>
    </row>
    <row r="371" spans="1:2" ht="12.75">
      <c r="A371" s="80"/>
      <c r="B371" s="80"/>
    </row>
    <row r="372" spans="1:2" ht="12.75">
      <c r="A372" s="80"/>
      <c r="B372" s="80"/>
    </row>
    <row r="373" spans="1:2" ht="12.75">
      <c r="A373" s="80"/>
      <c r="B373" s="80"/>
    </row>
    <row r="374" spans="1:2" ht="12.75">
      <c r="A374" s="80"/>
      <c r="B374" s="80"/>
    </row>
    <row r="375" spans="1:2" ht="12.75">
      <c r="A375" s="80"/>
      <c r="B375" s="80"/>
    </row>
    <row r="376" spans="1:2" ht="12.75">
      <c r="A376" s="80"/>
      <c r="B376" s="80"/>
    </row>
    <row r="377" spans="1:2" ht="12.75">
      <c r="A377" s="80"/>
      <c r="B377" s="80"/>
    </row>
    <row r="378" spans="1:2" ht="12.75">
      <c r="A378" s="80"/>
      <c r="B378" s="80"/>
    </row>
    <row r="379" spans="1:2" ht="12.75">
      <c r="A379" s="80"/>
      <c r="B379" s="80"/>
    </row>
    <row r="380" spans="1:2" ht="12.75">
      <c r="A380" s="80"/>
      <c r="B380" s="80"/>
    </row>
    <row r="381" spans="1:2" ht="12.75">
      <c r="A381" s="80"/>
      <c r="B381" s="80"/>
    </row>
    <row r="382" spans="1:2" ht="12.75">
      <c r="A382" s="80"/>
      <c r="B382" s="80"/>
    </row>
    <row r="383" spans="1:2" ht="12.75">
      <c r="A383" s="80"/>
      <c r="B383" s="80"/>
    </row>
    <row r="384" spans="1:2" ht="12.75">
      <c r="A384" s="80"/>
      <c r="B384" s="80"/>
    </row>
    <row r="385" spans="1:2" ht="12.75">
      <c r="A385" s="80"/>
      <c r="B385" s="80"/>
    </row>
    <row r="386" spans="1:2" ht="12.75">
      <c r="A386" s="80"/>
      <c r="B386" s="80"/>
    </row>
    <row r="387" spans="1:2" ht="12.75">
      <c r="A387" s="80"/>
      <c r="B387" s="80"/>
    </row>
    <row r="388" spans="1:2" ht="12.75">
      <c r="A388" s="80"/>
      <c r="B388" s="80"/>
    </row>
    <row r="389" spans="1:2" ht="12.75">
      <c r="A389" s="80"/>
      <c r="B389" s="80"/>
    </row>
    <row r="390" spans="1:2" ht="12.75">
      <c r="A390" s="80"/>
      <c r="B390" s="80"/>
    </row>
    <row r="391" spans="1:2" ht="12.75">
      <c r="A391" s="80"/>
      <c r="B391" s="80"/>
    </row>
    <row r="392" spans="1:2" ht="12.75">
      <c r="A392" s="80"/>
      <c r="B392" s="80"/>
    </row>
    <row r="393" spans="1:2" ht="12.75">
      <c r="A393" s="80"/>
      <c r="B393" s="80"/>
    </row>
    <row r="394" spans="1:2" ht="12.75">
      <c r="A394" s="80"/>
      <c r="B394" s="80"/>
    </row>
    <row r="395" spans="1:2" ht="12.75">
      <c r="A395" s="80"/>
      <c r="B395" s="80"/>
    </row>
    <row r="396" spans="1:2" ht="12.75">
      <c r="A396" s="80"/>
      <c r="B396" s="80"/>
    </row>
    <row r="397" spans="1:2" ht="12.75">
      <c r="A397" s="80"/>
      <c r="B397" s="80"/>
    </row>
    <row r="398" spans="1:4" ht="12.75">
      <c r="A398" s="52"/>
      <c r="B398" s="52"/>
      <c r="C398" s="89"/>
      <c r="D398" s="89"/>
    </row>
    <row r="399" spans="1:2" ht="12.75">
      <c r="A399" s="80"/>
      <c r="B399" s="80"/>
    </row>
    <row r="400" spans="1:2" ht="12.75">
      <c r="A400" s="80"/>
      <c r="B400" s="80"/>
    </row>
    <row r="401" spans="1:2" ht="12.75">
      <c r="A401" s="80"/>
      <c r="B401" s="80"/>
    </row>
    <row r="402" spans="1:2" ht="12.75">
      <c r="A402" s="80"/>
      <c r="B402" s="80"/>
    </row>
    <row r="403" spans="1:2" ht="12.75">
      <c r="A403" s="80"/>
      <c r="B403" s="80"/>
    </row>
    <row r="404" spans="1:2" ht="12.75">
      <c r="A404" s="80"/>
      <c r="B404" s="80"/>
    </row>
    <row r="405" spans="1:2" ht="12.75">
      <c r="A405" s="80"/>
      <c r="B405" s="80"/>
    </row>
    <row r="406" spans="1:2" ht="12.75">
      <c r="A406" s="80"/>
      <c r="B406" s="80"/>
    </row>
    <row r="407" spans="1:2" ht="12.75">
      <c r="A407" s="80"/>
      <c r="B407" s="80"/>
    </row>
    <row r="408" spans="1:2" ht="12.75">
      <c r="A408" s="80"/>
      <c r="B408" s="80"/>
    </row>
    <row r="409" spans="1:2" ht="12.75">
      <c r="A409" s="80"/>
      <c r="B409" s="80"/>
    </row>
    <row r="410" spans="1:2" ht="12.75">
      <c r="A410" s="80"/>
      <c r="B410" s="80"/>
    </row>
    <row r="411" spans="1:2" ht="12.75">
      <c r="A411" s="80"/>
      <c r="B411" s="80"/>
    </row>
    <row r="412" spans="1:2" ht="12.75">
      <c r="A412" s="80"/>
      <c r="B412" s="80"/>
    </row>
    <row r="413" spans="1:2" ht="12.75">
      <c r="A413" s="80"/>
      <c r="B413" s="80"/>
    </row>
    <row r="414" spans="1:2" ht="12.75">
      <c r="A414" s="80"/>
      <c r="B414" s="80"/>
    </row>
    <row r="415" spans="1:2" ht="12.75">
      <c r="A415" s="80"/>
      <c r="B415" s="80"/>
    </row>
    <row r="416" spans="1:2" ht="12.75">
      <c r="A416" s="80"/>
      <c r="B416" s="80"/>
    </row>
    <row r="417" spans="1:2" ht="12.75">
      <c r="A417" s="80"/>
      <c r="B417" s="80"/>
    </row>
    <row r="418" spans="1:2" ht="12.75">
      <c r="A418" s="80"/>
      <c r="B418" s="80"/>
    </row>
    <row r="419" spans="1:2" ht="12.75">
      <c r="A419" s="80"/>
      <c r="B419" s="80"/>
    </row>
    <row r="420" spans="1:2" ht="12.75">
      <c r="A420" s="80"/>
      <c r="B420" s="80"/>
    </row>
    <row r="421" spans="1:2" ht="12.75">
      <c r="A421" s="80"/>
      <c r="B421" s="80"/>
    </row>
    <row r="422" spans="1:2" ht="12.75">
      <c r="A422" s="80"/>
      <c r="B422" s="80"/>
    </row>
    <row r="423" spans="1:2" ht="12.75">
      <c r="A423" s="80"/>
      <c r="B423" s="80"/>
    </row>
    <row r="424" spans="1:2" ht="12.75">
      <c r="A424" s="80"/>
      <c r="B424" s="80"/>
    </row>
    <row r="425" spans="1:2" ht="12.75">
      <c r="A425" s="80"/>
      <c r="B425" s="80"/>
    </row>
    <row r="426" spans="1:2" ht="12.75">
      <c r="A426" s="80"/>
      <c r="B426" s="80"/>
    </row>
    <row r="427" spans="1:2" ht="12.75">
      <c r="A427" s="80"/>
      <c r="B427" s="80"/>
    </row>
    <row r="428" spans="1:2" ht="12.75">
      <c r="A428" s="80"/>
      <c r="B428" s="80"/>
    </row>
    <row r="429" spans="1:2" ht="12.75">
      <c r="A429" s="80"/>
      <c r="B429" s="80"/>
    </row>
    <row r="430" spans="1:2" ht="12.75">
      <c r="A430" s="80"/>
      <c r="B430" s="80"/>
    </row>
    <row r="431" spans="1:2" ht="12.75">
      <c r="A431" s="80"/>
      <c r="B431" s="80"/>
    </row>
    <row r="432" spans="1:2" ht="12.75">
      <c r="A432" s="80"/>
      <c r="B432" s="80"/>
    </row>
    <row r="433" spans="1:2" ht="12.75">
      <c r="A433" s="80"/>
      <c r="B433" s="80"/>
    </row>
    <row r="434" spans="1:2" ht="12.75">
      <c r="A434" s="80"/>
      <c r="B434" s="80"/>
    </row>
    <row r="435" spans="1:2" ht="12.75">
      <c r="A435" s="80"/>
      <c r="B435" s="80"/>
    </row>
    <row r="436" spans="1:2" ht="12.75">
      <c r="A436" s="80"/>
      <c r="B436" s="80"/>
    </row>
    <row r="437" spans="1:2" ht="12.75">
      <c r="A437" s="80"/>
      <c r="B437" s="80"/>
    </row>
    <row r="438" spans="1:2" ht="12.75">
      <c r="A438" s="80"/>
      <c r="B438" s="80"/>
    </row>
    <row r="439" spans="1:2" ht="12.75">
      <c r="A439" s="80"/>
      <c r="B439" s="80"/>
    </row>
    <row r="440" spans="1:2" ht="12.75">
      <c r="A440" s="80"/>
      <c r="B440" s="80"/>
    </row>
    <row r="441" spans="1:2" ht="12.75">
      <c r="A441" s="80"/>
      <c r="B441" s="80"/>
    </row>
    <row r="442" spans="1:2" ht="12.75">
      <c r="A442" s="80"/>
      <c r="B442" s="80"/>
    </row>
    <row r="443" spans="1:2" ht="12.75">
      <c r="A443" s="80"/>
      <c r="B443" s="80"/>
    </row>
    <row r="444" spans="1:2" ht="12.75">
      <c r="A444" s="80"/>
      <c r="B444" s="80"/>
    </row>
    <row r="445" spans="1:2" ht="12.75">
      <c r="A445" s="80"/>
      <c r="B445" s="80"/>
    </row>
    <row r="446" spans="1:2" ht="12.75">
      <c r="A446" s="80"/>
      <c r="B446" s="80"/>
    </row>
    <row r="447" spans="1:2" ht="12.75">
      <c r="A447" s="80"/>
      <c r="B447" s="80"/>
    </row>
    <row r="448" spans="1:2" ht="12.75">
      <c r="A448" s="80"/>
      <c r="B448" s="80"/>
    </row>
    <row r="449" spans="1:2" ht="12.75">
      <c r="A449" s="80"/>
      <c r="B449" s="80"/>
    </row>
    <row r="450" spans="1:2" ht="12.75">
      <c r="A450" s="80"/>
      <c r="B450" s="80"/>
    </row>
    <row r="451" spans="1:2" ht="12.75">
      <c r="A451" s="80"/>
      <c r="B451" s="80"/>
    </row>
    <row r="452" spans="1:2" ht="12.75">
      <c r="A452" s="80"/>
      <c r="B452" s="80"/>
    </row>
    <row r="453" spans="1:2" ht="12.75">
      <c r="A453" s="80"/>
      <c r="B453" s="80"/>
    </row>
    <row r="454" spans="1:2" ht="12.75">
      <c r="A454" s="80"/>
      <c r="B454" s="80"/>
    </row>
    <row r="455" spans="1:2" ht="12.75">
      <c r="A455" s="80"/>
      <c r="B455" s="80"/>
    </row>
    <row r="456" spans="1:2" ht="12.75">
      <c r="A456" s="80"/>
      <c r="B456" s="80"/>
    </row>
    <row r="457" spans="1:2" ht="12.75">
      <c r="A457" s="80"/>
      <c r="B457" s="80"/>
    </row>
    <row r="458" spans="1:2" ht="12.75">
      <c r="A458" s="80"/>
      <c r="B458" s="80"/>
    </row>
    <row r="459" spans="1:2" ht="12.75">
      <c r="A459" s="80"/>
      <c r="B459" s="80"/>
    </row>
    <row r="460" spans="1:2" ht="12.75">
      <c r="A460" s="80"/>
      <c r="B460" s="80"/>
    </row>
    <row r="461" spans="1:2" ht="12.75">
      <c r="A461" s="80"/>
      <c r="B461" s="80"/>
    </row>
    <row r="462" spans="1:2" ht="12.75">
      <c r="A462" s="80"/>
      <c r="B462" s="80"/>
    </row>
    <row r="463" spans="1:2" ht="12.75">
      <c r="A463" s="80"/>
      <c r="B463" s="80"/>
    </row>
    <row r="464" spans="1:2" ht="12.75">
      <c r="A464" s="80"/>
      <c r="B464" s="80"/>
    </row>
    <row r="465" spans="1:2" ht="12.75">
      <c r="A465" s="80"/>
      <c r="B465" s="80"/>
    </row>
    <row r="466" spans="1:2" ht="12.75">
      <c r="A466" s="80"/>
      <c r="B466" s="80"/>
    </row>
    <row r="467" spans="1:2" ht="12.75">
      <c r="A467" s="80"/>
      <c r="B467" s="80"/>
    </row>
    <row r="468" spans="1:2" ht="12.75">
      <c r="A468" s="80"/>
      <c r="B468" s="80"/>
    </row>
    <row r="469" spans="1:2" ht="12.75">
      <c r="A469" s="80"/>
      <c r="B469" s="80"/>
    </row>
    <row r="470" spans="1:2" ht="12.75">
      <c r="A470" s="80"/>
      <c r="B470" s="80"/>
    </row>
    <row r="471" spans="1:2" ht="12.75">
      <c r="A471" s="80"/>
      <c r="B471" s="80"/>
    </row>
    <row r="472" spans="1:2" ht="12.75">
      <c r="A472" s="80"/>
      <c r="B472" s="80"/>
    </row>
    <row r="473" spans="1:2" ht="12.75">
      <c r="A473" s="80"/>
      <c r="B473" s="80"/>
    </row>
    <row r="474" spans="1:2" ht="12.75">
      <c r="A474" s="80"/>
      <c r="B474" s="80"/>
    </row>
    <row r="475" spans="1:2" ht="12.75">
      <c r="A475" s="80"/>
      <c r="B475" s="80"/>
    </row>
    <row r="476" spans="1:2" ht="12.75">
      <c r="A476" s="80"/>
      <c r="B476" s="80"/>
    </row>
    <row r="477" spans="1:2" ht="12.75">
      <c r="A477" s="80"/>
      <c r="B477" s="80"/>
    </row>
    <row r="478" spans="1:2" ht="12.75">
      <c r="A478" s="80"/>
      <c r="B478" s="80"/>
    </row>
    <row r="479" spans="1:2" ht="12.75">
      <c r="A479" s="80"/>
      <c r="B479" s="80"/>
    </row>
    <row r="480" spans="1:2" ht="12.75">
      <c r="A480" s="80"/>
      <c r="B480" s="80"/>
    </row>
    <row r="481" spans="1:2" ht="12.75">
      <c r="A481" s="80"/>
      <c r="B481" s="80"/>
    </row>
    <row r="482" spans="1:2" ht="12.75">
      <c r="A482" s="80"/>
      <c r="B482" s="80"/>
    </row>
    <row r="483" spans="1:2" ht="12.75">
      <c r="A483" s="80"/>
      <c r="B483" s="80"/>
    </row>
    <row r="484" spans="1:2" ht="12.75">
      <c r="A484" s="80"/>
      <c r="B484" s="80"/>
    </row>
    <row r="485" spans="1:2" ht="12.75">
      <c r="A485" s="80"/>
      <c r="B485" s="80"/>
    </row>
    <row r="486" spans="1:2" ht="12.75">
      <c r="A486" s="80"/>
      <c r="B486" s="80"/>
    </row>
    <row r="487" spans="1:2" ht="12.75">
      <c r="A487" s="80"/>
      <c r="B487" s="80"/>
    </row>
    <row r="488" spans="1:2" ht="12.75">
      <c r="A488" s="80"/>
      <c r="B488" s="80"/>
    </row>
    <row r="489" spans="1:2" ht="12.75">
      <c r="A489" s="80"/>
      <c r="B489" s="80"/>
    </row>
    <row r="490" spans="1:2" ht="12.75">
      <c r="A490" s="80"/>
      <c r="B490" s="80"/>
    </row>
    <row r="491" spans="1:2" ht="12.75">
      <c r="A491" s="80"/>
      <c r="B491" s="80"/>
    </row>
    <row r="492" spans="1:2" ht="12.75">
      <c r="A492" s="80"/>
      <c r="B492" s="80"/>
    </row>
    <row r="493" spans="1:2" ht="12.75">
      <c r="A493" s="80"/>
      <c r="B493" s="80"/>
    </row>
    <row r="494" spans="1:2" ht="12.75">
      <c r="A494" s="80"/>
      <c r="B494" s="80"/>
    </row>
    <row r="495" spans="1:2" ht="12.75">
      <c r="A495" s="80"/>
      <c r="B495" s="80"/>
    </row>
    <row r="496" spans="1:2" ht="12.75">
      <c r="A496" s="80"/>
      <c r="B496" s="80"/>
    </row>
    <row r="497" spans="1:2" ht="12.75">
      <c r="A497" s="80"/>
      <c r="B497" s="80"/>
    </row>
    <row r="498" spans="1:2" ht="12.75">
      <c r="A498" s="80"/>
      <c r="B498" s="80"/>
    </row>
    <row r="499" spans="1:2" ht="12.75">
      <c r="A499" s="80"/>
      <c r="B499" s="80"/>
    </row>
    <row r="500" spans="1:2" ht="12.75">
      <c r="A500" s="80"/>
      <c r="B500" s="80"/>
    </row>
    <row r="501" spans="1:2" ht="12.75">
      <c r="A501" s="80"/>
      <c r="B501" s="80"/>
    </row>
    <row r="502" spans="1:2" ht="12.75">
      <c r="A502" s="80"/>
      <c r="B502" s="80"/>
    </row>
    <row r="503" spans="1:2" ht="12.75">
      <c r="A503" s="80"/>
      <c r="B503" s="80"/>
    </row>
    <row r="504" spans="1:2" ht="12.75">
      <c r="A504" s="80"/>
      <c r="B504" s="80"/>
    </row>
    <row r="505" spans="1:2" ht="12.75">
      <c r="A505" s="80"/>
      <c r="B505" s="80"/>
    </row>
    <row r="506" spans="1:2" ht="12.75">
      <c r="A506" s="80"/>
      <c r="B506" s="80"/>
    </row>
    <row r="507" spans="1:2" ht="12.75">
      <c r="A507" s="80"/>
      <c r="B507" s="80"/>
    </row>
    <row r="508" spans="1:2" ht="12.75">
      <c r="A508" s="80"/>
      <c r="B508" s="80"/>
    </row>
    <row r="509" spans="1:2" ht="12.75">
      <c r="A509" s="80"/>
      <c r="B509" s="80"/>
    </row>
    <row r="510" spans="1:2" ht="12.75">
      <c r="A510" s="80"/>
      <c r="B510" s="80"/>
    </row>
    <row r="511" spans="1:2" ht="12.75">
      <c r="A511" s="80"/>
      <c r="B511" s="80"/>
    </row>
    <row r="512" spans="1:2" ht="12.75">
      <c r="A512" s="80"/>
      <c r="B512" s="80"/>
    </row>
    <row r="513" spans="1:2" ht="12.75">
      <c r="A513" s="80"/>
      <c r="B513" s="80"/>
    </row>
    <row r="514" spans="1:2" ht="12.75">
      <c r="A514" s="80"/>
      <c r="B514" s="80"/>
    </row>
    <row r="515" spans="1:2" ht="12.75">
      <c r="A515" s="80"/>
      <c r="B515" s="80"/>
    </row>
    <row r="516" spans="1:2" ht="12.75">
      <c r="A516" s="80"/>
      <c r="B516" s="80"/>
    </row>
    <row r="517" spans="1:2" ht="12.75">
      <c r="A517" s="80"/>
      <c r="B517" s="80"/>
    </row>
    <row r="518" spans="1:2" ht="12.75">
      <c r="A518" s="80"/>
      <c r="B518" s="80"/>
    </row>
    <row r="519" spans="1:2" ht="12.75">
      <c r="A519" s="80"/>
      <c r="B519" s="80"/>
    </row>
    <row r="520" spans="1:2" ht="12.75">
      <c r="A520" s="80"/>
      <c r="B520" s="80"/>
    </row>
    <row r="521" spans="1:2" ht="12.75">
      <c r="A521" s="80"/>
      <c r="B521" s="80"/>
    </row>
    <row r="522" spans="1:2" ht="12.75">
      <c r="A522" s="80"/>
      <c r="B522" s="80"/>
    </row>
    <row r="523" spans="1:2" ht="12.75">
      <c r="A523" s="80"/>
      <c r="B523" s="80"/>
    </row>
    <row r="524" spans="1:2" ht="12.75">
      <c r="A524" s="80"/>
      <c r="B524" s="80"/>
    </row>
    <row r="525" spans="1:2" ht="12.75">
      <c r="A525" s="80"/>
      <c r="B525" s="80"/>
    </row>
    <row r="526" spans="1:2" ht="12.75">
      <c r="A526" s="80"/>
      <c r="B526" s="80"/>
    </row>
    <row r="527" spans="1:2" ht="12.75">
      <c r="A527" s="80"/>
      <c r="B527" s="80"/>
    </row>
    <row r="528" spans="1:2" ht="12.75">
      <c r="A528" s="80"/>
      <c r="B528" s="80"/>
    </row>
    <row r="529" spans="1:2" ht="12.75">
      <c r="A529" s="80"/>
      <c r="B529" s="80"/>
    </row>
    <row r="530" spans="1:2" ht="12.75">
      <c r="A530" s="80"/>
      <c r="B530" s="80"/>
    </row>
    <row r="531" spans="1:2" ht="12.75">
      <c r="A531" s="80"/>
      <c r="B531" s="80"/>
    </row>
    <row r="532" spans="1:2" ht="12.75">
      <c r="A532" s="80"/>
      <c r="B532" s="80"/>
    </row>
    <row r="533" spans="1:2" ht="12.75">
      <c r="A533" s="80"/>
      <c r="B533" s="80"/>
    </row>
    <row r="534" spans="1:2" ht="12.75">
      <c r="A534" s="80"/>
      <c r="B534" s="80"/>
    </row>
    <row r="535" spans="1:2" ht="12.75">
      <c r="A535" s="80"/>
      <c r="B535" s="80"/>
    </row>
    <row r="536" spans="1:2" ht="12.75">
      <c r="A536" s="80"/>
      <c r="B536" s="80"/>
    </row>
    <row r="537" spans="1:2" ht="12.75">
      <c r="A537" s="80"/>
      <c r="B537" s="80"/>
    </row>
    <row r="538" spans="1:2" ht="12.75">
      <c r="A538" s="80"/>
      <c r="B538" s="80"/>
    </row>
    <row r="539" spans="1:2" ht="12.75">
      <c r="A539" s="80"/>
      <c r="B539" s="80"/>
    </row>
    <row r="540" spans="1:2" ht="12.75">
      <c r="A540" s="80"/>
      <c r="B540" s="80"/>
    </row>
    <row r="541" spans="1:2" ht="12.75">
      <c r="A541" s="80"/>
      <c r="B541" s="80"/>
    </row>
    <row r="542" spans="1:2" ht="12.75">
      <c r="A542" s="80"/>
      <c r="B542" s="80"/>
    </row>
    <row r="543" spans="1:2" ht="12.75">
      <c r="A543" s="80"/>
      <c r="B543" s="80"/>
    </row>
    <row r="544" spans="1:2" ht="12.75">
      <c r="A544" s="80"/>
      <c r="B544" s="80"/>
    </row>
    <row r="545" spans="1:2" ht="12.75">
      <c r="A545" s="80"/>
      <c r="B545" s="80"/>
    </row>
    <row r="546" spans="1:2" ht="12.75">
      <c r="A546" s="80"/>
      <c r="B546" s="80"/>
    </row>
    <row r="547" spans="1:2" ht="12.75">
      <c r="A547" s="80"/>
      <c r="B547" s="80"/>
    </row>
    <row r="548" spans="1:2" ht="12.75">
      <c r="A548" s="80"/>
      <c r="B548" s="80"/>
    </row>
    <row r="549" spans="1:2" ht="12.75">
      <c r="A549" s="80"/>
      <c r="B549" s="80"/>
    </row>
    <row r="550" spans="1:2" ht="12.75">
      <c r="A550" s="80"/>
      <c r="B550" s="80"/>
    </row>
    <row r="551" spans="1:2" ht="12.75">
      <c r="A551" s="80"/>
      <c r="B551" s="80"/>
    </row>
    <row r="552" spans="1:2" ht="12.75">
      <c r="A552" s="80"/>
      <c r="B552" s="80"/>
    </row>
    <row r="553" spans="1:2" ht="12.75">
      <c r="A553" s="80"/>
      <c r="B553" s="80"/>
    </row>
    <row r="554" spans="1:2" ht="12.75">
      <c r="A554" s="80"/>
      <c r="B554" s="80"/>
    </row>
    <row r="555" spans="1:2" ht="12.75">
      <c r="A555" s="80"/>
      <c r="B555" s="80"/>
    </row>
    <row r="556" spans="1:2" ht="12.75">
      <c r="A556" s="80"/>
      <c r="B556" s="80"/>
    </row>
    <row r="557" spans="1:2" ht="12.75">
      <c r="A557" s="80"/>
      <c r="B557" s="80"/>
    </row>
    <row r="558" spans="1:2" ht="12.75">
      <c r="A558" s="80"/>
      <c r="B558" s="80"/>
    </row>
    <row r="559" spans="1:2" ht="12.75">
      <c r="A559" s="80"/>
      <c r="B559" s="80"/>
    </row>
    <row r="560" spans="1:2" ht="12.75">
      <c r="A560" s="80"/>
      <c r="B560" s="80"/>
    </row>
    <row r="561" spans="1:2" ht="12.75">
      <c r="A561" s="80"/>
      <c r="B561" s="80"/>
    </row>
    <row r="562" spans="1:2" ht="12.75">
      <c r="A562" s="80"/>
      <c r="B562" s="80"/>
    </row>
    <row r="563" spans="1:2" ht="12.75">
      <c r="A563" s="80"/>
      <c r="B563" s="80"/>
    </row>
    <row r="564" spans="1:2" ht="12.75">
      <c r="A564" s="80"/>
      <c r="B564" s="80"/>
    </row>
    <row r="565" spans="1:2" ht="12.75">
      <c r="A565" s="80"/>
      <c r="B565" s="80"/>
    </row>
    <row r="566" spans="1:2" ht="12.75">
      <c r="A566" s="80"/>
      <c r="B566" s="80"/>
    </row>
    <row r="567" spans="1:2" ht="12.75">
      <c r="A567" s="80"/>
      <c r="B567" s="80"/>
    </row>
    <row r="568" spans="1:2" ht="12.75">
      <c r="A568" s="80"/>
      <c r="B568" s="80"/>
    </row>
    <row r="569" spans="1:2" ht="12.75">
      <c r="A569" s="80"/>
      <c r="B569" s="80"/>
    </row>
    <row r="570" spans="1:2" ht="12.75">
      <c r="A570" s="80"/>
      <c r="B570" s="80"/>
    </row>
    <row r="571" spans="1:2" ht="12.75">
      <c r="A571" s="80"/>
      <c r="B571" s="80"/>
    </row>
    <row r="572" spans="1:2" ht="12.75">
      <c r="A572" s="80"/>
      <c r="B572" s="80"/>
    </row>
    <row r="573" spans="1:2" ht="12.75">
      <c r="A573" s="80"/>
      <c r="B573" s="80"/>
    </row>
    <row r="574" spans="1:2" ht="12.75">
      <c r="A574" s="80"/>
      <c r="B574" s="80"/>
    </row>
    <row r="575" spans="1:2" ht="12.75">
      <c r="A575" s="80"/>
      <c r="B575" s="80"/>
    </row>
    <row r="576" spans="1:2" ht="12.75">
      <c r="A576" s="80"/>
      <c r="B576" s="80"/>
    </row>
    <row r="577" spans="1:2" ht="12.75">
      <c r="A577" s="80"/>
      <c r="B577" s="80"/>
    </row>
    <row r="578" spans="1:2" ht="12.75">
      <c r="A578" s="80"/>
      <c r="B578" s="80"/>
    </row>
    <row r="579" spans="1:2" ht="12.75" customHeight="1">
      <c r="A579" s="80"/>
      <c r="B579" s="80"/>
    </row>
    <row r="580" spans="1:2" ht="12.75">
      <c r="A580" s="80"/>
      <c r="B580" s="80"/>
    </row>
    <row r="581" spans="1:2" ht="12.75">
      <c r="A581" s="80"/>
      <c r="B581" s="80"/>
    </row>
    <row r="582" spans="1:2" ht="11.25" customHeight="1">
      <c r="A582" s="80"/>
      <c r="B582" s="80"/>
    </row>
    <row r="583" spans="1:2" ht="12.75">
      <c r="A583" s="80"/>
      <c r="B583" s="80"/>
    </row>
    <row r="584" spans="1:2" ht="12.75">
      <c r="A584" s="80"/>
      <c r="B584" s="80"/>
    </row>
    <row r="585" spans="1:2" ht="12.75">
      <c r="A585" s="80"/>
      <c r="B585" s="80"/>
    </row>
    <row r="586" spans="1:2" ht="12.75">
      <c r="A586" s="80"/>
      <c r="B586" s="80"/>
    </row>
    <row r="587" spans="1:2" ht="12.75">
      <c r="A587" s="80"/>
      <c r="B587" s="80"/>
    </row>
    <row r="588" spans="1:2" ht="12.75">
      <c r="A588" s="80"/>
      <c r="B588" s="80"/>
    </row>
    <row r="589" spans="1:2" ht="12.75">
      <c r="A589" s="80"/>
      <c r="B589" s="80"/>
    </row>
    <row r="590" spans="1:2" ht="12.75">
      <c r="A590" s="80"/>
      <c r="B590" s="80"/>
    </row>
    <row r="591" spans="1:2" ht="12.75">
      <c r="A591" s="80"/>
      <c r="B591" s="80"/>
    </row>
    <row r="592" spans="1:2" ht="12.75">
      <c r="A592" s="80"/>
      <c r="B592" s="80"/>
    </row>
    <row r="593" spans="1:2" ht="12.75">
      <c r="A593" s="80"/>
      <c r="B593" s="80"/>
    </row>
    <row r="594" spans="1:2" ht="12.75">
      <c r="A594" s="80"/>
      <c r="B594" s="80"/>
    </row>
    <row r="595" spans="1:2" ht="12.75">
      <c r="A595" s="80"/>
      <c r="B595" s="80"/>
    </row>
    <row r="596" spans="1:2" ht="12.75" hidden="1">
      <c r="A596" s="80"/>
      <c r="B596" s="80"/>
    </row>
    <row r="597" spans="1:2" ht="12.75" hidden="1">
      <c r="A597" s="80"/>
      <c r="B597" s="80"/>
    </row>
    <row r="598" spans="1:2" ht="12.75" hidden="1">
      <c r="A598" s="80"/>
      <c r="B598" s="80"/>
    </row>
    <row r="599" spans="1:2" ht="12.75" hidden="1">
      <c r="A599" s="80"/>
      <c r="B599" s="80"/>
    </row>
    <row r="600" spans="1:2" ht="12.75" hidden="1">
      <c r="A600" s="80"/>
      <c r="B600" s="80"/>
    </row>
    <row r="601" spans="1:2" ht="12.75">
      <c r="A601" s="80"/>
      <c r="B601" s="80"/>
    </row>
    <row r="602" spans="1:2" ht="12.75">
      <c r="A602" s="80"/>
      <c r="B602" s="80"/>
    </row>
    <row r="603" spans="1:2" ht="12.75">
      <c r="A603" s="80"/>
      <c r="B603" s="80"/>
    </row>
    <row r="604" spans="1:2" ht="12.75">
      <c r="A604" s="80"/>
      <c r="B604" s="80"/>
    </row>
    <row r="605" spans="1:2" ht="12.75">
      <c r="A605" s="80"/>
      <c r="B605" s="80"/>
    </row>
    <row r="606" spans="1:2" ht="12.75">
      <c r="A606" s="80"/>
      <c r="B606" s="80"/>
    </row>
    <row r="607" spans="1:2" ht="12.75">
      <c r="A607" s="80"/>
      <c r="B607" s="80"/>
    </row>
    <row r="608" spans="1:2" ht="12.75">
      <c r="A608" s="80"/>
      <c r="B608" s="80"/>
    </row>
    <row r="609" spans="1:2" ht="12.75">
      <c r="A609" s="80"/>
      <c r="B609" s="80"/>
    </row>
    <row r="610" spans="1:2" ht="12.75">
      <c r="A610" s="80"/>
      <c r="B610" s="80"/>
    </row>
    <row r="611" spans="1:2" ht="12.75">
      <c r="A611" s="80"/>
      <c r="B611" s="80"/>
    </row>
    <row r="612" spans="1:2" ht="12.75">
      <c r="A612" s="80"/>
      <c r="B612" s="80"/>
    </row>
    <row r="613" spans="1:2" ht="12.75">
      <c r="A613" s="80"/>
      <c r="B613" s="80"/>
    </row>
    <row r="614" spans="1:2" ht="12.75">
      <c r="A614" s="80"/>
      <c r="B614" s="80"/>
    </row>
    <row r="615" spans="1:2" ht="12.75">
      <c r="A615" s="80"/>
      <c r="B615" s="80"/>
    </row>
    <row r="616" spans="1:2" ht="12.75">
      <c r="A616" s="80"/>
      <c r="B616" s="80"/>
    </row>
    <row r="617" spans="1:2" ht="12.75">
      <c r="A617" s="80"/>
      <c r="B617" s="80"/>
    </row>
    <row r="618" spans="1:2" ht="15">
      <c r="A618" s="80"/>
      <c r="B618" s="90"/>
    </row>
    <row r="619" spans="1:2" ht="15">
      <c r="A619" s="80"/>
      <c r="B619" s="90"/>
    </row>
    <row r="620" spans="1:2" ht="15">
      <c r="A620" s="80"/>
      <c r="B620" s="90"/>
    </row>
    <row r="621" spans="1:2" ht="15">
      <c r="A621" s="80"/>
      <c r="B621" s="90"/>
    </row>
    <row r="622" spans="1:2" ht="12.75">
      <c r="A622" s="80"/>
      <c r="B622" s="80"/>
    </row>
    <row r="623" spans="1:5" ht="15">
      <c r="A623" s="80"/>
      <c r="B623" s="80"/>
      <c r="D623" s="91"/>
      <c r="E623" s="91"/>
    </row>
    <row r="624" spans="1:5" ht="15">
      <c r="A624" s="80"/>
      <c r="B624" s="80"/>
      <c r="D624" s="91"/>
      <c r="E624" s="91"/>
    </row>
    <row r="625" spans="1:2" ht="12.75">
      <c r="A625" s="80"/>
      <c r="B625" s="80"/>
    </row>
    <row r="626" spans="1:2" ht="12.75">
      <c r="A626" s="80"/>
      <c r="B626" s="80"/>
    </row>
    <row r="627" spans="1:2" ht="12.75">
      <c r="A627" s="80"/>
      <c r="B627" s="80"/>
    </row>
    <row r="628" spans="1:2" ht="12.75">
      <c r="A628" s="80"/>
      <c r="B628" s="80"/>
    </row>
    <row r="629" spans="1:2" ht="12.75">
      <c r="A629" s="80"/>
      <c r="B629" s="80"/>
    </row>
    <row r="630" spans="1:2" ht="12.75">
      <c r="A630" s="80"/>
      <c r="B630" s="80"/>
    </row>
    <row r="631" spans="1:2" ht="12.75">
      <c r="A631" s="80"/>
      <c r="B631" s="80"/>
    </row>
    <row r="632" spans="1:2" ht="12.75">
      <c r="A632" s="80"/>
      <c r="B632" s="80"/>
    </row>
    <row r="633" spans="1:2" ht="12.75">
      <c r="A633" s="80"/>
      <c r="B633" s="80"/>
    </row>
    <row r="634" spans="1:2" ht="12.75">
      <c r="A634" s="80"/>
      <c r="B634" s="80"/>
    </row>
    <row r="635" spans="1:2" ht="12.75">
      <c r="A635" s="80"/>
      <c r="B635" s="80"/>
    </row>
    <row r="636" spans="1:2" ht="12.75">
      <c r="A636" s="80"/>
      <c r="B636" s="80"/>
    </row>
    <row r="637" spans="1:2" ht="12.75">
      <c r="A637" s="80"/>
      <c r="B637" s="80"/>
    </row>
    <row r="638" spans="1:2" ht="12.75">
      <c r="A638" s="80"/>
      <c r="B638" s="80"/>
    </row>
    <row r="639" spans="1:2" ht="12.75">
      <c r="A639" s="80"/>
      <c r="B639" s="80"/>
    </row>
    <row r="640" spans="1:2" ht="12.75">
      <c r="A640" s="80"/>
      <c r="B640" s="80"/>
    </row>
    <row r="641" spans="1:2" ht="12.75">
      <c r="A641" s="80"/>
      <c r="B641" s="80"/>
    </row>
    <row r="642" spans="1:2" ht="12.75">
      <c r="A642" s="80"/>
      <c r="B642" s="80"/>
    </row>
    <row r="643" spans="1:2" ht="12.75">
      <c r="A643" s="80"/>
      <c r="B643" s="80"/>
    </row>
    <row r="644" spans="1:2" ht="12.75">
      <c r="A644" s="80"/>
      <c r="B644" s="80"/>
    </row>
    <row r="645" spans="1:2" ht="12.75">
      <c r="A645" s="80"/>
      <c r="B645" s="80"/>
    </row>
    <row r="646" spans="1:2" ht="12.75">
      <c r="A646" s="80"/>
      <c r="B646" s="80"/>
    </row>
    <row r="647" spans="1:2" ht="12.75">
      <c r="A647" s="80"/>
      <c r="B647" s="80"/>
    </row>
    <row r="648" spans="1:2" ht="12.75">
      <c r="A648" s="80"/>
      <c r="B648" s="80"/>
    </row>
    <row r="649" spans="1:2" ht="12.75">
      <c r="A649" s="80"/>
      <c r="B649" s="80"/>
    </row>
    <row r="650" spans="1:2" ht="12.75">
      <c r="A650" s="80"/>
      <c r="B650" s="80"/>
    </row>
    <row r="651" spans="1:2" ht="12.75">
      <c r="A651" s="80"/>
      <c r="B651" s="80"/>
    </row>
    <row r="652" spans="1:2" ht="12.75">
      <c r="A652" s="80"/>
      <c r="B652" s="80"/>
    </row>
    <row r="653" spans="1:2" ht="12.75">
      <c r="A653" s="80"/>
      <c r="B653" s="80"/>
    </row>
    <row r="654" spans="1:2" ht="12.75">
      <c r="A654" s="80"/>
      <c r="B654" s="80"/>
    </row>
    <row r="655" spans="1:2" ht="12.75">
      <c r="A655" s="80"/>
      <c r="B655" s="80"/>
    </row>
    <row r="656" spans="1:2" ht="12.75">
      <c r="A656" s="80"/>
      <c r="B656" s="80"/>
    </row>
    <row r="657" spans="1:2" ht="12.75">
      <c r="A657" s="80"/>
      <c r="B657" s="80"/>
    </row>
    <row r="658" spans="1:2" ht="12.75">
      <c r="A658" s="80"/>
      <c r="B658" s="80"/>
    </row>
    <row r="659" spans="1:2" ht="12.75">
      <c r="A659" s="80"/>
      <c r="B659" s="80"/>
    </row>
    <row r="660" spans="1:2" ht="12.75">
      <c r="A660" s="80"/>
      <c r="B660" s="80"/>
    </row>
    <row r="661" spans="1:2" ht="12.75">
      <c r="A661" s="80"/>
      <c r="B661" s="80"/>
    </row>
    <row r="662" spans="1:2" ht="12.75">
      <c r="A662" s="80"/>
      <c r="B662" s="80"/>
    </row>
    <row r="663" spans="1:2" ht="12.75">
      <c r="A663" s="80"/>
      <c r="B663" s="80"/>
    </row>
    <row r="664" spans="1:2" ht="12.75">
      <c r="A664" s="80"/>
      <c r="B664" s="80"/>
    </row>
    <row r="665" spans="1:2" ht="12.75">
      <c r="A665" s="80"/>
      <c r="B665" s="80"/>
    </row>
    <row r="666" spans="1:2" ht="12.75">
      <c r="A666" s="80"/>
      <c r="B666" s="80"/>
    </row>
    <row r="667" spans="1:2" ht="12.75">
      <c r="A667" s="80"/>
      <c r="B667" s="80"/>
    </row>
    <row r="668" spans="1:2" ht="12.75">
      <c r="A668" s="80"/>
      <c r="B668" s="80"/>
    </row>
    <row r="669" spans="1:2" ht="12.75">
      <c r="A669" s="80"/>
      <c r="B669" s="80"/>
    </row>
    <row r="670" spans="1:2" ht="12.75">
      <c r="A670" s="80"/>
      <c r="B670" s="80"/>
    </row>
    <row r="671" spans="1:2" ht="12.75">
      <c r="A671" s="80"/>
      <c r="B671" s="80"/>
    </row>
    <row r="672" spans="1:2" ht="12.75">
      <c r="A672" s="80"/>
      <c r="B672" s="80"/>
    </row>
    <row r="673" spans="1:2" ht="12.75">
      <c r="A673" s="80"/>
      <c r="B673" s="80"/>
    </row>
    <row r="674" spans="1:2" ht="12.75">
      <c r="A674" s="80"/>
      <c r="B674" s="80"/>
    </row>
    <row r="675" spans="1:2" ht="12.75">
      <c r="A675" s="80"/>
      <c r="B675" s="80"/>
    </row>
    <row r="676" spans="1:2" ht="12.75">
      <c r="A676" s="80"/>
      <c r="B676" s="80"/>
    </row>
    <row r="677" spans="1:2" ht="12.75">
      <c r="A677" s="80"/>
      <c r="B677" s="80"/>
    </row>
    <row r="678" spans="1:2" ht="12.75">
      <c r="A678" s="80"/>
      <c r="B678" s="80"/>
    </row>
    <row r="679" spans="1:2" ht="12.75">
      <c r="A679" s="80"/>
      <c r="B679" s="80"/>
    </row>
    <row r="680" spans="1:2" ht="12.75">
      <c r="A680" s="80"/>
      <c r="B680" s="80"/>
    </row>
    <row r="681" spans="1:2" ht="12.75">
      <c r="A681" s="80"/>
      <c r="B681" s="80"/>
    </row>
    <row r="682" spans="1:2" ht="12.75">
      <c r="A682" s="80"/>
      <c r="B682" s="80"/>
    </row>
    <row r="683" spans="1:2" ht="12.75">
      <c r="A683" s="80"/>
      <c r="B683" s="80"/>
    </row>
    <row r="684" spans="1:2" ht="12.75">
      <c r="A684" s="80"/>
      <c r="B684" s="80"/>
    </row>
    <row r="685" spans="1:2" ht="12.75">
      <c r="A685" s="80"/>
      <c r="B685" s="80"/>
    </row>
    <row r="686" spans="1:2" ht="12.75">
      <c r="A686" s="80"/>
      <c r="B686" s="80"/>
    </row>
    <row r="687" spans="1:2" ht="12.75">
      <c r="A687" s="80"/>
      <c r="B687" s="80"/>
    </row>
    <row r="688" spans="1:2" ht="12.75">
      <c r="A688" s="80"/>
      <c r="B688" s="80"/>
    </row>
    <row r="689" spans="1:2" ht="12.75">
      <c r="A689" s="80"/>
      <c r="B689" s="80"/>
    </row>
    <row r="690" spans="1:2" ht="12.75">
      <c r="A690" s="80"/>
      <c r="B690" s="80"/>
    </row>
    <row r="691" spans="1:2" ht="12.75">
      <c r="A691" s="80"/>
      <c r="B691" s="80"/>
    </row>
    <row r="692" spans="1:2" ht="12.75">
      <c r="A692" s="80"/>
      <c r="B692" s="80"/>
    </row>
    <row r="693" spans="1:2" ht="12.75">
      <c r="A693" s="80"/>
      <c r="B693" s="80"/>
    </row>
    <row r="694" spans="1:2" ht="12.75">
      <c r="A694" s="80"/>
      <c r="B694" s="80"/>
    </row>
    <row r="695" spans="1:2" ht="12.75">
      <c r="A695" s="80"/>
      <c r="B695" s="80"/>
    </row>
    <row r="696" spans="1:2" ht="12.75">
      <c r="A696" s="80"/>
      <c r="B696" s="80"/>
    </row>
    <row r="697" spans="1:2" ht="12.75">
      <c r="A697" s="80"/>
      <c r="B697" s="80"/>
    </row>
    <row r="698" spans="1:2" ht="12.75">
      <c r="A698" s="80"/>
      <c r="B698" s="80"/>
    </row>
    <row r="699" spans="1:2" ht="12.75">
      <c r="A699" s="80"/>
      <c r="B699" s="80"/>
    </row>
    <row r="700" spans="1:2" ht="12.75">
      <c r="A700" s="80"/>
      <c r="B700" s="80"/>
    </row>
    <row r="701" spans="1:2" ht="12.75">
      <c r="A701" s="80"/>
      <c r="B701" s="80"/>
    </row>
    <row r="702" spans="1:2" ht="12.75">
      <c r="A702" s="80"/>
      <c r="B702" s="80"/>
    </row>
    <row r="703" spans="1:2" ht="12.75">
      <c r="A703" s="80"/>
      <c r="B703" s="80"/>
    </row>
    <row r="704" spans="1:2" ht="12.75">
      <c r="A704" s="80"/>
      <c r="B704" s="80"/>
    </row>
    <row r="705" spans="1:2" ht="12.75">
      <c r="A705" s="80"/>
      <c r="B705" s="80"/>
    </row>
    <row r="706" spans="1:2" ht="12.75">
      <c r="A706" s="80"/>
      <c r="B706" s="80"/>
    </row>
    <row r="707" spans="1:2" ht="12.75">
      <c r="A707" s="80"/>
      <c r="B707" s="80"/>
    </row>
    <row r="708" spans="1:2" ht="12.75">
      <c r="A708" s="80"/>
      <c r="B708" s="80"/>
    </row>
    <row r="709" spans="1:2" ht="12.75">
      <c r="A709" s="80"/>
      <c r="B709" s="80"/>
    </row>
    <row r="710" spans="1:2" ht="12.75">
      <c r="A710" s="80"/>
      <c r="B710" s="80"/>
    </row>
    <row r="711" spans="1:2" ht="12.75">
      <c r="A711" s="80"/>
      <c r="B711" s="80"/>
    </row>
    <row r="712" spans="1:2" ht="12.75">
      <c r="A712" s="80"/>
      <c r="B712" s="80"/>
    </row>
    <row r="713" spans="1:2" ht="12.75">
      <c r="A713" s="80"/>
      <c r="B713" s="80"/>
    </row>
    <row r="714" spans="1:2" ht="12.75">
      <c r="A714" s="80"/>
      <c r="B714" s="80"/>
    </row>
    <row r="715" spans="1:2" ht="12.75">
      <c r="A715" s="80"/>
      <c r="B715" s="80"/>
    </row>
    <row r="716" spans="1:2" ht="12.75">
      <c r="A716" s="80"/>
      <c r="B716" s="80"/>
    </row>
    <row r="717" spans="1:2" ht="12.75">
      <c r="A717" s="80"/>
      <c r="B717" s="80"/>
    </row>
    <row r="718" spans="1:2" ht="12.75">
      <c r="A718" s="80"/>
      <c r="B718" s="80"/>
    </row>
    <row r="719" spans="1:2" ht="12.75">
      <c r="A719" s="80"/>
      <c r="B719" s="80"/>
    </row>
    <row r="720" spans="1:2" ht="12.75">
      <c r="A720" s="80"/>
      <c r="B720" s="80"/>
    </row>
    <row r="721" spans="1:2" ht="12.75">
      <c r="A721" s="80"/>
      <c r="B721" s="80"/>
    </row>
    <row r="722" spans="1:2" ht="12.75">
      <c r="A722" s="80"/>
      <c r="B722" s="80"/>
    </row>
    <row r="723" spans="1:2" ht="12.75">
      <c r="A723" s="80"/>
      <c r="B723" s="80"/>
    </row>
    <row r="724" spans="1:2" ht="12.75">
      <c r="A724" s="80"/>
      <c r="B724" s="80"/>
    </row>
    <row r="725" spans="1:2" ht="12.75">
      <c r="A725" s="80"/>
      <c r="B725" s="80"/>
    </row>
    <row r="726" spans="1:2" ht="12.75">
      <c r="A726" s="80"/>
      <c r="B726" s="80"/>
    </row>
    <row r="727" spans="1:2" ht="12.75">
      <c r="A727" s="80"/>
      <c r="B727" s="80"/>
    </row>
    <row r="728" spans="1:2" ht="12.75">
      <c r="A728" s="80"/>
      <c r="B728" s="80"/>
    </row>
    <row r="729" spans="1:2" ht="12.75">
      <c r="A729" s="80"/>
      <c r="B729" s="80"/>
    </row>
    <row r="730" spans="1:2" ht="12.75">
      <c r="A730" s="80"/>
      <c r="B730" s="80"/>
    </row>
    <row r="731" spans="1:2" ht="12.75">
      <c r="A731" s="80"/>
      <c r="B731" s="80"/>
    </row>
    <row r="732" spans="1:2" ht="12.75">
      <c r="A732" s="80"/>
      <c r="B732" s="80"/>
    </row>
    <row r="733" spans="1:2" ht="12.75">
      <c r="A733" s="80"/>
      <c r="B733" s="80"/>
    </row>
    <row r="734" spans="1:2" ht="12.75">
      <c r="A734" s="80"/>
      <c r="B734" s="80"/>
    </row>
    <row r="735" spans="1:2" ht="12.75">
      <c r="A735" s="80"/>
      <c r="B735" s="80"/>
    </row>
    <row r="736" spans="1:2" ht="12.75">
      <c r="A736" s="80"/>
      <c r="B736" s="80"/>
    </row>
    <row r="737" spans="1:2" ht="12.75">
      <c r="A737" s="80"/>
      <c r="B737" s="80"/>
    </row>
    <row r="738" spans="1:2" ht="12.75">
      <c r="A738" s="80"/>
      <c r="B738" s="80"/>
    </row>
    <row r="739" spans="1:2" ht="12.75">
      <c r="A739" s="80"/>
      <c r="B739" s="80"/>
    </row>
    <row r="740" spans="1:2" ht="12.75">
      <c r="A740" s="80"/>
      <c r="B740" s="80"/>
    </row>
    <row r="741" spans="1:2" ht="12.75">
      <c r="A741" s="80"/>
      <c r="B741" s="80"/>
    </row>
    <row r="742" spans="1:2" ht="12.75">
      <c r="A742" s="80"/>
      <c r="B742" s="80"/>
    </row>
    <row r="743" spans="1:2" ht="12.75">
      <c r="A743" s="80"/>
      <c r="B743" s="80"/>
    </row>
    <row r="744" spans="1:2" ht="12.75">
      <c r="A744" s="80"/>
      <c r="B744" s="80"/>
    </row>
    <row r="745" spans="1:2" ht="12.75">
      <c r="A745" s="80"/>
      <c r="B745" s="80"/>
    </row>
    <row r="746" spans="1:2" ht="12.75">
      <c r="A746" s="80"/>
      <c r="B746" s="80"/>
    </row>
    <row r="747" spans="1:2" ht="12.75">
      <c r="A747" s="80"/>
      <c r="B747" s="80"/>
    </row>
    <row r="748" spans="1:2" ht="12.75">
      <c r="A748" s="80"/>
      <c r="B748" s="80"/>
    </row>
    <row r="749" spans="1:2" ht="12.75">
      <c r="A749" s="80"/>
      <c r="B749" s="80"/>
    </row>
    <row r="750" spans="1:2" ht="12.75">
      <c r="A750" s="80"/>
      <c r="B750" s="80"/>
    </row>
    <row r="751" spans="1:2" ht="12.75">
      <c r="A751" s="80"/>
      <c r="B751" s="80"/>
    </row>
    <row r="752" spans="1:2" ht="12.75">
      <c r="A752" s="80"/>
      <c r="B752" s="80"/>
    </row>
    <row r="753" spans="1:2" ht="12.75">
      <c r="A753" s="80"/>
      <c r="B753" s="80"/>
    </row>
    <row r="754" spans="1:2" ht="12.75">
      <c r="A754" s="80"/>
      <c r="B754" s="80"/>
    </row>
    <row r="755" spans="1:2" ht="12.75">
      <c r="A755" s="80"/>
      <c r="B755" s="80"/>
    </row>
    <row r="756" spans="1:2" ht="12.75">
      <c r="A756" s="80"/>
      <c r="B756" s="80"/>
    </row>
    <row r="757" spans="1:2" ht="12.75">
      <c r="A757" s="80"/>
      <c r="B757" s="80"/>
    </row>
    <row r="758" spans="1:2" ht="12.75">
      <c r="A758" s="80"/>
      <c r="B758" s="80"/>
    </row>
    <row r="759" spans="1:2" ht="12.75">
      <c r="A759" s="80"/>
      <c r="B759" s="80"/>
    </row>
    <row r="760" spans="1:2" ht="12.75">
      <c r="A760" s="80"/>
      <c r="B760" s="80"/>
    </row>
    <row r="761" spans="1:2" ht="12.75">
      <c r="A761" s="80"/>
      <c r="B761" s="80"/>
    </row>
    <row r="762" spans="1:2" ht="12.75">
      <c r="A762" s="80"/>
      <c r="B762" s="80"/>
    </row>
    <row r="763" spans="1:2" ht="12.75">
      <c r="A763" s="80"/>
      <c r="B763" s="80"/>
    </row>
    <row r="764" spans="1:2" ht="12.75">
      <c r="A764" s="80"/>
      <c r="B764" s="80"/>
    </row>
    <row r="765" spans="1:2" ht="12.75">
      <c r="A765" s="80"/>
      <c r="B765" s="80"/>
    </row>
    <row r="766" spans="1:2" ht="12.75">
      <c r="A766" s="80"/>
      <c r="B766" s="80"/>
    </row>
    <row r="767" spans="1:2" ht="12.75">
      <c r="A767" s="80"/>
      <c r="B767" s="80"/>
    </row>
    <row r="768" spans="1:2" ht="12.75">
      <c r="A768" s="80"/>
      <c r="B768" s="80"/>
    </row>
    <row r="769" spans="1:2" ht="12.75">
      <c r="A769" s="80"/>
      <c r="B769" s="80"/>
    </row>
    <row r="770" spans="1:2" ht="12.75">
      <c r="A770" s="80"/>
      <c r="B770" s="80"/>
    </row>
    <row r="771" spans="1:2" ht="12.75">
      <c r="A771" s="80"/>
      <c r="B771" s="80"/>
    </row>
    <row r="772" spans="1:2" ht="12.75">
      <c r="A772" s="80"/>
      <c r="B772" s="80"/>
    </row>
    <row r="773" spans="1:2" ht="12.75">
      <c r="A773" s="80"/>
      <c r="B773" s="80"/>
    </row>
    <row r="774" spans="1:2" ht="12.75">
      <c r="A774" s="80"/>
      <c r="B774" s="80"/>
    </row>
    <row r="775" spans="1:2" ht="12.75">
      <c r="A775" s="80"/>
      <c r="B775" s="80"/>
    </row>
    <row r="776" spans="1:2" ht="12.75">
      <c r="A776" s="80"/>
      <c r="B776" s="80"/>
    </row>
    <row r="777" spans="1:2" ht="12.75">
      <c r="A777" s="80"/>
      <c r="B777" s="80"/>
    </row>
    <row r="778" spans="1:2" ht="12.75">
      <c r="A778" s="80"/>
      <c r="B778" s="80"/>
    </row>
    <row r="779" spans="1:2" ht="12.75">
      <c r="A779" s="80"/>
      <c r="B779" s="80"/>
    </row>
    <row r="780" spans="1:2" ht="12.75">
      <c r="A780" s="80"/>
      <c r="B780" s="80"/>
    </row>
    <row r="781" spans="1:2" ht="12.75">
      <c r="A781" s="80"/>
      <c r="B781" s="80"/>
    </row>
    <row r="782" spans="1:2" ht="12.75">
      <c r="A782" s="80"/>
      <c r="B782" s="80"/>
    </row>
    <row r="783" spans="1:2" ht="12.75">
      <c r="A783" s="80"/>
      <c r="B783" s="80"/>
    </row>
    <row r="784" spans="1:2" ht="12.75">
      <c r="A784" s="80"/>
      <c r="B784" s="80"/>
    </row>
    <row r="785" spans="1:2" ht="12.75">
      <c r="A785" s="80"/>
      <c r="B785" s="80"/>
    </row>
    <row r="786" spans="1:2" ht="12.75">
      <c r="A786" s="80"/>
      <c r="B786" s="80"/>
    </row>
    <row r="787" spans="1:2" ht="12.75">
      <c r="A787" s="80"/>
      <c r="B787" s="80"/>
    </row>
    <row r="788" spans="1:2" ht="12.75">
      <c r="A788" s="80"/>
      <c r="B788" s="80"/>
    </row>
    <row r="789" spans="1:2" ht="12.75">
      <c r="A789" s="80"/>
      <c r="B789" s="80"/>
    </row>
    <row r="790" spans="1:2" ht="12.75">
      <c r="A790" s="80"/>
      <c r="B790" s="80"/>
    </row>
    <row r="791" spans="1:2" ht="12.75">
      <c r="A791" s="80"/>
      <c r="B791" s="80"/>
    </row>
    <row r="792" spans="1:2" ht="12.75">
      <c r="A792" s="80"/>
      <c r="B792" s="80"/>
    </row>
    <row r="793" spans="1:2" ht="12.75">
      <c r="A793" s="80"/>
      <c r="B793" s="80"/>
    </row>
    <row r="794" spans="1:2" ht="12.75">
      <c r="A794" s="80"/>
      <c r="B794" s="80"/>
    </row>
    <row r="795" spans="1:2" ht="12.75">
      <c r="A795" s="80"/>
      <c r="B795" s="80"/>
    </row>
    <row r="796" spans="1:2" ht="12.75">
      <c r="A796" s="80"/>
      <c r="B796" s="80"/>
    </row>
    <row r="797" spans="1:2" ht="12.75">
      <c r="A797" s="80"/>
      <c r="B797" s="80"/>
    </row>
    <row r="798" spans="1:2" ht="12.75">
      <c r="A798" s="80"/>
      <c r="B798" s="80"/>
    </row>
    <row r="799" spans="1:2" ht="12.75">
      <c r="A799" s="80"/>
      <c r="B799" s="80"/>
    </row>
    <row r="800" spans="1:2" ht="12.75">
      <c r="A800" s="80"/>
      <c r="B800" s="80"/>
    </row>
    <row r="801" spans="1:2" ht="12.75">
      <c r="A801" s="80"/>
      <c r="B801" s="80"/>
    </row>
    <row r="802" spans="1:2" ht="12.75">
      <c r="A802" s="80"/>
      <c r="B802" s="80"/>
    </row>
    <row r="803" spans="1:2" ht="12.75">
      <c r="A803" s="80"/>
      <c r="B803" s="80"/>
    </row>
    <row r="804" spans="1:2" ht="12.75">
      <c r="A804" s="80"/>
      <c r="B804" s="80"/>
    </row>
    <row r="805" spans="1:2" ht="12.75">
      <c r="A805" s="80"/>
      <c r="B805" s="80"/>
    </row>
    <row r="806" spans="1:2" ht="12.75">
      <c r="A806" s="80"/>
      <c r="B806" s="80"/>
    </row>
    <row r="807" spans="1:2" ht="12.75">
      <c r="A807" s="80"/>
      <c r="B807" s="80"/>
    </row>
    <row r="808" spans="1:2" ht="12.75">
      <c r="A808" s="80"/>
      <c r="B808" s="80"/>
    </row>
    <row r="809" spans="1:2" ht="12.75">
      <c r="A809" s="80"/>
      <c r="B809" s="80"/>
    </row>
    <row r="810" spans="1:2" ht="12.75">
      <c r="A810" s="80"/>
      <c r="B810" s="80"/>
    </row>
    <row r="811" spans="1:2" ht="12.75">
      <c r="A811" s="80"/>
      <c r="B811" s="80"/>
    </row>
    <row r="812" spans="1:2" ht="12.75">
      <c r="A812" s="80"/>
      <c r="B812" s="80"/>
    </row>
    <row r="813" spans="1:2" ht="12.75">
      <c r="A813" s="80"/>
      <c r="B813" s="80"/>
    </row>
    <row r="814" spans="1:2" ht="12.75">
      <c r="A814" s="80"/>
      <c r="B814" s="80"/>
    </row>
    <row r="815" spans="1:2" ht="12.75">
      <c r="A815" s="80"/>
      <c r="B815" s="80"/>
    </row>
    <row r="816" spans="1:2" ht="12.75">
      <c r="A816" s="80"/>
      <c r="B816" s="80"/>
    </row>
    <row r="817" spans="1:2" ht="12.75">
      <c r="A817" s="80"/>
      <c r="B817" s="80"/>
    </row>
    <row r="818" spans="1:2" ht="12.75">
      <c r="A818" s="80"/>
      <c r="B818" s="80"/>
    </row>
    <row r="819" spans="1:2" ht="12.75">
      <c r="A819" s="80"/>
      <c r="B819" s="80"/>
    </row>
    <row r="820" spans="1:2" ht="12.75">
      <c r="A820" s="80"/>
      <c r="B820" s="80"/>
    </row>
    <row r="821" spans="1:2" ht="12.75">
      <c r="A821" s="80"/>
      <c r="B821" s="80"/>
    </row>
    <row r="822" spans="1:2" ht="12.75">
      <c r="A822" s="80"/>
      <c r="B822" s="80"/>
    </row>
    <row r="823" spans="1:2" ht="12.75">
      <c r="A823" s="80"/>
      <c r="B823" s="80"/>
    </row>
    <row r="824" spans="1:2" ht="12.75">
      <c r="A824" s="80"/>
      <c r="B824" s="80"/>
    </row>
    <row r="825" spans="1:2" ht="12.75">
      <c r="A825" s="80"/>
      <c r="B825" s="80"/>
    </row>
    <row r="826" spans="1:2" ht="12.75">
      <c r="A826" s="80"/>
      <c r="B826" s="80"/>
    </row>
    <row r="827" spans="1:2" ht="12.75">
      <c r="A827" s="80"/>
      <c r="B827" s="80"/>
    </row>
    <row r="828" spans="1:2" ht="12.75">
      <c r="A828" s="80"/>
      <c r="B828" s="80"/>
    </row>
    <row r="829" spans="1:2" ht="12.75">
      <c r="A829" s="80"/>
      <c r="B829" s="80"/>
    </row>
    <row r="830" spans="1:2" ht="12.75">
      <c r="A830" s="80"/>
      <c r="B830" s="80"/>
    </row>
    <row r="831" spans="1:2" ht="12.75">
      <c r="A831" s="80"/>
      <c r="B831" s="80"/>
    </row>
    <row r="832" spans="1:2" ht="12.75">
      <c r="A832" s="80"/>
      <c r="B832" s="80"/>
    </row>
    <row r="833" spans="1:2" ht="12.75">
      <c r="A833" s="80"/>
      <c r="B833" s="80"/>
    </row>
    <row r="834" spans="1:2" ht="12.75">
      <c r="A834" s="80"/>
      <c r="B834" s="80"/>
    </row>
    <row r="835" spans="1:2" ht="12.75">
      <c r="A835" s="80"/>
      <c r="B835" s="80"/>
    </row>
    <row r="836" spans="1:2" ht="12.75">
      <c r="A836" s="80"/>
      <c r="B836" s="80"/>
    </row>
    <row r="837" spans="1:2" ht="12.75">
      <c r="A837" s="80"/>
      <c r="B837" s="80"/>
    </row>
    <row r="838" spans="1:2" ht="12.75">
      <c r="A838" s="80"/>
      <c r="B838" s="80"/>
    </row>
    <row r="839" spans="1:2" ht="12.75">
      <c r="A839" s="80"/>
      <c r="B839" s="80"/>
    </row>
    <row r="840" spans="1:2" ht="12.75">
      <c r="A840" s="80"/>
      <c r="B840" s="80"/>
    </row>
    <row r="841" spans="1:2" ht="12.75">
      <c r="A841" s="80"/>
      <c r="B841" s="80"/>
    </row>
    <row r="842" spans="1:2" ht="12.75">
      <c r="A842" s="80"/>
      <c r="B842" s="80"/>
    </row>
    <row r="843" spans="1:2" ht="12.75">
      <c r="A843" s="80"/>
      <c r="B843" s="80"/>
    </row>
    <row r="844" spans="1:2" ht="12.75">
      <c r="A844" s="80"/>
      <c r="B844" s="80"/>
    </row>
    <row r="845" spans="1:2" ht="12.75">
      <c r="A845" s="80"/>
      <c r="B845" s="80"/>
    </row>
    <row r="846" spans="1:2" ht="12.75">
      <c r="A846" s="80"/>
      <c r="B846" s="80"/>
    </row>
    <row r="847" spans="1:2" ht="12.75">
      <c r="A847" s="80"/>
      <c r="B847" s="80"/>
    </row>
    <row r="848" spans="1:2" ht="12.75">
      <c r="A848" s="80"/>
      <c r="B848" s="80"/>
    </row>
    <row r="849" spans="1:2" ht="12.75">
      <c r="A849" s="80"/>
      <c r="B849" s="80"/>
    </row>
    <row r="850" spans="1:2" ht="12.75">
      <c r="A850" s="80"/>
      <c r="B850" s="80"/>
    </row>
    <row r="851" spans="1:2" ht="12.75">
      <c r="A851" s="80"/>
      <c r="B851" s="80"/>
    </row>
    <row r="852" spans="1:2" ht="12.75">
      <c r="A852" s="80"/>
      <c r="B852" s="80"/>
    </row>
    <row r="853" spans="1:2" ht="12.75">
      <c r="A853" s="80"/>
      <c r="B853" s="80"/>
    </row>
    <row r="854" spans="1:2" ht="12.75">
      <c r="A854" s="80"/>
      <c r="B854" s="80"/>
    </row>
    <row r="855" spans="1:2" ht="12.75">
      <c r="A855" s="80"/>
      <c r="B855" s="80"/>
    </row>
    <row r="856" spans="1:2" ht="12.75">
      <c r="A856" s="80"/>
      <c r="B856" s="80"/>
    </row>
    <row r="857" spans="1:2" ht="12.75">
      <c r="A857" s="80"/>
      <c r="B857" s="80"/>
    </row>
    <row r="858" spans="1:2" ht="12.75">
      <c r="A858" s="80"/>
      <c r="B858" s="80"/>
    </row>
    <row r="859" spans="1:2" ht="12.75">
      <c r="A859" s="80"/>
      <c r="B859" s="80"/>
    </row>
    <row r="860" spans="1:2" ht="12.75">
      <c r="A860" s="80"/>
      <c r="B860" s="80"/>
    </row>
    <row r="861" spans="1:2" ht="12.75">
      <c r="A861" s="80"/>
      <c r="B861" s="80"/>
    </row>
    <row r="862" spans="1:2" ht="12.75">
      <c r="A862" s="80"/>
      <c r="B862" s="80"/>
    </row>
    <row r="863" spans="1:2" ht="12.75">
      <c r="A863" s="80"/>
      <c r="B863" s="80"/>
    </row>
    <row r="864" spans="1:2" ht="12.75">
      <c r="A864" s="80"/>
      <c r="B864" s="80"/>
    </row>
    <row r="865" spans="1:2" ht="12.75">
      <c r="A865" s="80"/>
      <c r="B865" s="80"/>
    </row>
    <row r="866" spans="1:2" ht="12.75">
      <c r="A866" s="80"/>
      <c r="B866" s="80"/>
    </row>
    <row r="867" spans="1:2" ht="12.75">
      <c r="A867" s="80"/>
      <c r="B867" s="80"/>
    </row>
    <row r="868" spans="1:2" ht="12.75">
      <c r="A868" s="80"/>
      <c r="B868" s="80"/>
    </row>
    <row r="869" spans="1:2" ht="12.75">
      <c r="A869" s="80"/>
      <c r="B869" s="80"/>
    </row>
    <row r="870" spans="1:2" ht="12.75">
      <c r="A870" s="80"/>
      <c r="B870" s="80"/>
    </row>
    <row r="871" spans="1:2" ht="12.75">
      <c r="A871" s="80"/>
      <c r="B871" s="80"/>
    </row>
    <row r="872" spans="1:2" ht="12.75">
      <c r="A872" s="80"/>
      <c r="B872" s="80"/>
    </row>
    <row r="873" spans="1:2" ht="12.75">
      <c r="A873" s="80"/>
      <c r="B873" s="80"/>
    </row>
    <row r="874" spans="1:2" ht="12.75">
      <c r="A874" s="80"/>
      <c r="B874" s="80"/>
    </row>
    <row r="875" spans="1:2" ht="12.75">
      <c r="A875" s="80"/>
      <c r="B875" s="80"/>
    </row>
    <row r="876" spans="1:2" ht="12.75">
      <c r="A876" s="80"/>
      <c r="B876" s="80"/>
    </row>
    <row r="877" spans="1:2" ht="12.75">
      <c r="A877" s="80"/>
      <c r="B877" s="80"/>
    </row>
    <row r="878" spans="1:2" ht="12.75">
      <c r="A878" s="80"/>
      <c r="B878" s="80"/>
    </row>
    <row r="879" spans="1:2" ht="12.75">
      <c r="A879" s="80"/>
      <c r="B879" s="80"/>
    </row>
    <row r="880" spans="1:2" ht="12.75">
      <c r="A880" s="80"/>
      <c r="B880" s="80"/>
    </row>
    <row r="881" spans="1:2" ht="12.75">
      <c r="A881" s="80"/>
      <c r="B881" s="80"/>
    </row>
    <row r="882" spans="1:2" ht="12.75">
      <c r="A882" s="80"/>
      <c r="B882" s="80"/>
    </row>
    <row r="883" spans="1:2" ht="12.75">
      <c r="A883" s="80"/>
      <c r="B883" s="80"/>
    </row>
    <row r="884" spans="1:2" ht="12.75">
      <c r="A884" s="80"/>
      <c r="B884" s="80"/>
    </row>
    <row r="885" spans="1:2" ht="12.75">
      <c r="A885" s="80"/>
      <c r="B885" s="80"/>
    </row>
    <row r="886" spans="1:2" ht="12.75">
      <c r="A886" s="80"/>
      <c r="B886" s="80"/>
    </row>
    <row r="887" spans="1:2" ht="12.75">
      <c r="A887" s="80"/>
      <c r="B887" s="80"/>
    </row>
    <row r="888" spans="1:2" ht="12.75">
      <c r="A888" s="80"/>
      <c r="B888" s="80"/>
    </row>
    <row r="889" spans="1:2" ht="12.75">
      <c r="A889" s="80"/>
      <c r="B889" s="80"/>
    </row>
    <row r="890" spans="1:2" ht="12.75">
      <c r="A890" s="80"/>
      <c r="B890" s="80"/>
    </row>
    <row r="891" spans="1:2" ht="12.75">
      <c r="A891" s="80"/>
      <c r="B891" s="80"/>
    </row>
    <row r="892" spans="1:2" ht="12.75">
      <c r="A892" s="80"/>
      <c r="B892" s="80"/>
    </row>
    <row r="893" spans="1:2" ht="12.75">
      <c r="A893" s="80"/>
      <c r="B893" s="80"/>
    </row>
    <row r="894" spans="1:2" ht="12.75">
      <c r="A894" s="80"/>
      <c r="B894" s="80"/>
    </row>
    <row r="895" spans="1:2" ht="12.75">
      <c r="A895" s="80"/>
      <c r="B895" s="80"/>
    </row>
    <row r="896" spans="1:2" ht="12.75">
      <c r="A896" s="80"/>
      <c r="B896" s="80"/>
    </row>
    <row r="897" spans="1:2" ht="12.75">
      <c r="A897" s="80"/>
      <c r="B897" s="80"/>
    </row>
    <row r="898" spans="1:2" ht="12.75">
      <c r="A898" s="80"/>
      <c r="B898" s="80"/>
    </row>
    <row r="899" spans="1:2" ht="12.75">
      <c r="A899" s="80"/>
      <c r="B899" s="80"/>
    </row>
    <row r="900" spans="1:2" ht="12.75">
      <c r="A900" s="80"/>
      <c r="B900" s="80"/>
    </row>
    <row r="901" spans="1:2" ht="12.75">
      <c r="A901" s="80"/>
      <c r="B901" s="80"/>
    </row>
    <row r="902" spans="1:2" ht="12.75">
      <c r="A902" s="80"/>
      <c r="B902" s="80"/>
    </row>
    <row r="903" spans="1:2" ht="12.75">
      <c r="A903" s="80"/>
      <c r="B903" s="80"/>
    </row>
    <row r="904" spans="1:2" ht="12.75">
      <c r="A904" s="80"/>
      <c r="B904" s="80"/>
    </row>
    <row r="905" spans="1:2" ht="12.75">
      <c r="A905" s="80"/>
      <c r="B905" s="80"/>
    </row>
    <row r="906" spans="1:2" ht="12.75">
      <c r="A906" s="80"/>
      <c r="B906" s="80"/>
    </row>
    <row r="907" spans="1:2" ht="12.75">
      <c r="A907" s="80"/>
      <c r="B907" s="80"/>
    </row>
    <row r="908" spans="1:2" ht="12.75">
      <c r="A908" s="80"/>
      <c r="B908" s="80"/>
    </row>
    <row r="909" spans="1:2" ht="12.75">
      <c r="A909" s="80"/>
      <c r="B909" s="80"/>
    </row>
    <row r="910" spans="1:2" ht="12.75">
      <c r="A910" s="80"/>
      <c r="B910" s="80"/>
    </row>
    <row r="911" spans="1:2" ht="12.75">
      <c r="A911" s="80"/>
      <c r="B911" s="80"/>
    </row>
    <row r="912" spans="1:2" ht="12.75">
      <c r="A912" s="80"/>
      <c r="B912" s="80"/>
    </row>
    <row r="913" spans="1:2" ht="12.75">
      <c r="A913" s="80"/>
      <c r="B913" s="80"/>
    </row>
    <row r="914" spans="1:2" ht="12.75">
      <c r="A914" s="80"/>
      <c r="B914" s="80"/>
    </row>
    <row r="915" spans="1:2" ht="12.75">
      <c r="A915" s="80"/>
      <c r="B915" s="80"/>
    </row>
    <row r="916" spans="1:2" ht="12.75">
      <c r="A916" s="80"/>
      <c r="B916" s="80"/>
    </row>
    <row r="917" spans="1:2" ht="12.75">
      <c r="A917" s="80"/>
      <c r="B917" s="80"/>
    </row>
    <row r="918" spans="1:2" ht="12.75">
      <c r="A918" s="80"/>
      <c r="B918" s="80"/>
    </row>
    <row r="919" spans="1:2" ht="12.75">
      <c r="A919" s="80"/>
      <c r="B919" s="80"/>
    </row>
    <row r="920" spans="1:2" ht="12.75">
      <c r="A920" s="80"/>
      <c r="B920" s="80"/>
    </row>
    <row r="921" spans="1:2" ht="12.75">
      <c r="A921" s="80"/>
      <c r="B921" s="80"/>
    </row>
    <row r="922" spans="1:2" ht="12.75">
      <c r="A922" s="80"/>
      <c r="B922" s="80"/>
    </row>
    <row r="923" spans="1:2" ht="12.75">
      <c r="A923" s="80"/>
      <c r="B923" s="80"/>
    </row>
    <row r="924" spans="1:2" ht="12.75">
      <c r="A924" s="80"/>
      <c r="B924" s="80"/>
    </row>
    <row r="925" spans="1:2" ht="12.75">
      <c r="A925" s="80"/>
      <c r="B925" s="80"/>
    </row>
    <row r="926" spans="1:2" ht="12.75">
      <c r="A926" s="80"/>
      <c r="B926" s="80"/>
    </row>
    <row r="927" spans="1:2" ht="12.75">
      <c r="A927" s="80"/>
      <c r="B927" s="80"/>
    </row>
    <row r="928" spans="1:2" ht="12.75">
      <c r="A928" s="80"/>
      <c r="B928" s="80"/>
    </row>
    <row r="929" spans="1:2" ht="12.75">
      <c r="A929" s="80"/>
      <c r="B929" s="80"/>
    </row>
    <row r="930" spans="1:2" ht="12.75">
      <c r="A930" s="80"/>
      <c r="B930" s="80"/>
    </row>
    <row r="931" spans="1:2" ht="12.75">
      <c r="A931" s="80"/>
      <c r="B931" s="80"/>
    </row>
    <row r="932" spans="1:2" ht="12.75">
      <c r="A932" s="80"/>
      <c r="B932" s="80"/>
    </row>
    <row r="933" spans="1:2" ht="12.75">
      <c r="A933" s="80"/>
      <c r="B933" s="80"/>
    </row>
    <row r="934" spans="1:2" ht="12.75">
      <c r="A934" s="80"/>
      <c r="B934" s="80"/>
    </row>
    <row r="935" spans="1:2" ht="12.75">
      <c r="A935" s="80"/>
      <c r="B935" s="80"/>
    </row>
    <row r="936" spans="1:2" ht="12.75">
      <c r="A936" s="80"/>
      <c r="B936" s="80"/>
    </row>
    <row r="937" spans="1:2" ht="12.75">
      <c r="A937" s="80"/>
      <c r="B937" s="80"/>
    </row>
    <row r="938" spans="1:2" ht="12.75">
      <c r="A938" s="80"/>
      <c r="B938" s="80"/>
    </row>
    <row r="939" spans="1:2" ht="12.75">
      <c r="A939" s="80"/>
      <c r="B939" s="80"/>
    </row>
    <row r="940" spans="1:2" ht="12.75">
      <c r="A940" s="80"/>
      <c r="B940" s="80"/>
    </row>
    <row r="941" spans="1:2" ht="12.75">
      <c r="A941" s="80"/>
      <c r="B941" s="80"/>
    </row>
    <row r="942" spans="1:2" ht="12.75">
      <c r="A942" s="80"/>
      <c r="B942" s="80"/>
    </row>
    <row r="943" spans="1:2" ht="12.75">
      <c r="A943" s="80"/>
      <c r="B943" s="80"/>
    </row>
    <row r="944" spans="1:2" ht="12.75">
      <c r="A944" s="80"/>
      <c r="B944" s="80"/>
    </row>
    <row r="945" spans="1:2" ht="12.75">
      <c r="A945" s="80"/>
      <c r="B945" s="80"/>
    </row>
    <row r="946" spans="1:2" ht="12.75">
      <c r="A946" s="80"/>
      <c r="B946" s="80"/>
    </row>
    <row r="947" spans="1:2" ht="12.75">
      <c r="A947" s="80"/>
      <c r="B947" s="80"/>
    </row>
    <row r="948" spans="1:2" ht="12.75">
      <c r="A948" s="80"/>
      <c r="B948" s="80"/>
    </row>
    <row r="949" spans="1:2" ht="12.75">
      <c r="A949" s="80"/>
      <c r="B949" s="80"/>
    </row>
    <row r="950" spans="1:2" ht="12.75">
      <c r="A950" s="80"/>
      <c r="B950" s="80"/>
    </row>
    <row r="951" spans="1:2" ht="12.75">
      <c r="A951" s="80"/>
      <c r="B951" s="80"/>
    </row>
    <row r="952" spans="1:2" ht="12.75">
      <c r="A952" s="80"/>
      <c r="B952" s="80"/>
    </row>
    <row r="953" spans="1:2" ht="12.75">
      <c r="A953" s="80"/>
      <c r="B953" s="80"/>
    </row>
    <row r="954" spans="1:2" ht="12.75">
      <c r="A954" s="80"/>
      <c r="B954" s="80"/>
    </row>
    <row r="955" spans="1:2" ht="12.75">
      <c r="A955" s="80"/>
      <c r="B955" s="80"/>
    </row>
    <row r="956" spans="1:2" ht="12.75">
      <c r="A956" s="80"/>
      <c r="B956" s="80"/>
    </row>
    <row r="957" spans="1:2" ht="12.75">
      <c r="A957" s="80"/>
      <c r="B957" s="80"/>
    </row>
    <row r="958" spans="1:2" ht="12.75">
      <c r="A958" s="80"/>
      <c r="B958" s="80"/>
    </row>
    <row r="959" spans="1:2" ht="12.75">
      <c r="A959" s="80"/>
      <c r="B959" s="80"/>
    </row>
    <row r="960" spans="1:2" ht="12.75">
      <c r="A960" s="80"/>
      <c r="B960" s="80"/>
    </row>
    <row r="961" spans="1:2" ht="12.75">
      <c r="A961" s="80"/>
      <c r="B961" s="80"/>
    </row>
    <row r="962" spans="1:2" ht="12.75">
      <c r="A962" s="80"/>
      <c r="B962" s="80"/>
    </row>
    <row r="963" spans="1:2" ht="12.75">
      <c r="A963" s="80"/>
      <c r="B963" s="80"/>
    </row>
    <row r="964" spans="1:2" ht="12.75">
      <c r="A964" s="80"/>
      <c r="B964" s="80"/>
    </row>
    <row r="965" spans="1:2" ht="12.75">
      <c r="A965" s="80"/>
      <c r="B965" s="80"/>
    </row>
    <row r="966" spans="1:2" ht="12.75">
      <c r="A966" s="80"/>
      <c r="B966" s="80"/>
    </row>
    <row r="967" spans="1:2" ht="12.75">
      <c r="A967" s="80"/>
      <c r="B967" s="80"/>
    </row>
    <row r="968" spans="1:2" ht="12.75">
      <c r="A968" s="80"/>
      <c r="B968" s="80"/>
    </row>
    <row r="969" spans="1:2" ht="12.75">
      <c r="A969" s="80"/>
      <c r="B969" s="80"/>
    </row>
    <row r="970" spans="1:2" ht="12.75">
      <c r="A970" s="80"/>
      <c r="B970" s="80"/>
    </row>
    <row r="971" spans="1:2" ht="12.75">
      <c r="A971" s="80"/>
      <c r="B971" s="80"/>
    </row>
    <row r="972" spans="1:2" ht="12.75">
      <c r="A972" s="80"/>
      <c r="B972" s="80"/>
    </row>
    <row r="973" spans="1:2" ht="12.75">
      <c r="A973" s="80"/>
      <c r="B973" s="80"/>
    </row>
    <row r="974" spans="1:2" ht="12.75">
      <c r="A974" s="80"/>
      <c r="B974" s="80"/>
    </row>
    <row r="975" spans="1:2" ht="12.75">
      <c r="A975" s="80"/>
      <c r="B975" s="80"/>
    </row>
    <row r="976" spans="1:2" ht="12.75">
      <c r="A976" s="80"/>
      <c r="B976" s="80"/>
    </row>
    <row r="977" spans="1:2" ht="12.75">
      <c r="A977" s="80"/>
      <c r="B977" s="80"/>
    </row>
    <row r="978" spans="1:2" ht="12.75">
      <c r="A978" s="80"/>
      <c r="B978" s="80"/>
    </row>
    <row r="979" spans="1:2" ht="12.75">
      <c r="A979" s="80"/>
      <c r="B979" s="80"/>
    </row>
    <row r="980" spans="1:2" ht="12.75">
      <c r="A980" s="80"/>
      <c r="B980" s="80"/>
    </row>
    <row r="981" spans="1:2" ht="12.75">
      <c r="A981" s="80"/>
      <c r="B981" s="80"/>
    </row>
    <row r="982" spans="1:2" ht="12.75">
      <c r="A982" s="80"/>
      <c r="B982" s="80"/>
    </row>
    <row r="983" spans="1:2" ht="12.75">
      <c r="A983" s="80"/>
      <c r="B983" s="80"/>
    </row>
    <row r="984" spans="1:2" ht="12.75">
      <c r="A984" s="80"/>
      <c r="B984" s="80"/>
    </row>
    <row r="985" spans="1:2" ht="12.75">
      <c r="A985" s="80"/>
      <c r="B985" s="80"/>
    </row>
    <row r="986" spans="1:2" ht="12.75">
      <c r="A986" s="80"/>
      <c r="B986" s="80"/>
    </row>
    <row r="987" spans="1:2" ht="12.75">
      <c r="A987" s="80"/>
      <c r="B987" s="80"/>
    </row>
    <row r="988" spans="1:2" ht="12.75">
      <c r="A988" s="80"/>
      <c r="B988" s="80"/>
    </row>
    <row r="989" spans="1:2" ht="12.75">
      <c r="A989" s="80"/>
      <c r="B989" s="80"/>
    </row>
    <row r="990" spans="1:2" ht="12.75">
      <c r="A990" s="80"/>
      <c r="B990" s="80"/>
    </row>
    <row r="991" spans="1:2" ht="12.75">
      <c r="A991" s="80"/>
      <c r="B991" s="80"/>
    </row>
    <row r="992" spans="1:2" ht="12.75">
      <c r="A992" s="80"/>
      <c r="B992" s="80"/>
    </row>
    <row r="993" spans="1:2" ht="12.75">
      <c r="A993" s="80"/>
      <c r="B993" s="80"/>
    </row>
    <row r="994" spans="1:2" ht="12.75">
      <c r="A994" s="80"/>
      <c r="B994" s="80"/>
    </row>
    <row r="995" spans="1:2" ht="12.75">
      <c r="A995" s="80"/>
      <c r="B995" s="80"/>
    </row>
    <row r="996" spans="1:2" ht="12.75">
      <c r="A996" s="80"/>
      <c r="B996" s="80"/>
    </row>
    <row r="997" spans="1:2" ht="12.75">
      <c r="A997" s="80"/>
      <c r="B997" s="80"/>
    </row>
    <row r="998" spans="1:2" ht="12.75">
      <c r="A998" s="80"/>
      <c r="B998" s="80"/>
    </row>
    <row r="999" spans="1:2" ht="12.75">
      <c r="A999" s="80"/>
      <c r="B999" s="80"/>
    </row>
    <row r="1000" spans="1:2" ht="12.75">
      <c r="A1000" s="80"/>
      <c r="B1000" s="80"/>
    </row>
    <row r="1001" spans="1:2" ht="12.75">
      <c r="A1001" s="80"/>
      <c r="B1001" s="80"/>
    </row>
    <row r="1002" spans="1:2" ht="12.75">
      <c r="A1002" s="80"/>
      <c r="B1002" s="80"/>
    </row>
    <row r="1003" spans="1:2" ht="12.75">
      <c r="A1003" s="80"/>
      <c r="B1003" s="80"/>
    </row>
    <row r="1004" spans="1:2" ht="12.75">
      <c r="A1004" s="80"/>
      <c r="B1004" s="80"/>
    </row>
    <row r="1005" spans="1:2" ht="12.75">
      <c r="A1005" s="80"/>
      <c r="B1005" s="80"/>
    </row>
    <row r="1006" spans="1:2" ht="12.75">
      <c r="A1006" s="80"/>
      <c r="B1006" s="80"/>
    </row>
    <row r="1007" spans="1:2" ht="12.75">
      <c r="A1007" s="80"/>
      <c r="B1007" s="80"/>
    </row>
    <row r="1008" spans="1:2" ht="12.75">
      <c r="A1008" s="80"/>
      <c r="B1008" s="80"/>
    </row>
    <row r="1009" spans="1:2" ht="12.75">
      <c r="A1009" s="80"/>
      <c r="B1009" s="80"/>
    </row>
    <row r="1010" spans="1:2" ht="12.75">
      <c r="A1010" s="80"/>
      <c r="B1010" s="80"/>
    </row>
    <row r="1011" spans="1:2" ht="12.75">
      <c r="A1011" s="80"/>
      <c r="B1011" s="80"/>
    </row>
    <row r="1012" spans="1:2" ht="12.75">
      <c r="A1012" s="80"/>
      <c r="B1012" s="80"/>
    </row>
    <row r="1013" spans="1:2" ht="12.75">
      <c r="A1013" s="80"/>
      <c r="B1013" s="80"/>
    </row>
    <row r="1014" spans="1:2" ht="12.75">
      <c r="A1014" s="80"/>
      <c r="B1014" s="80"/>
    </row>
    <row r="1015" spans="1:2" ht="12.75">
      <c r="A1015" s="80"/>
      <c r="B1015" s="80"/>
    </row>
    <row r="1016" spans="1:2" ht="12.75">
      <c r="A1016" s="80"/>
      <c r="B1016" s="80"/>
    </row>
    <row r="1017" spans="1:2" ht="12.75">
      <c r="A1017" s="80"/>
      <c r="B1017" s="80"/>
    </row>
    <row r="1018" spans="1:2" ht="12.75">
      <c r="A1018" s="80"/>
      <c r="B1018" s="80"/>
    </row>
    <row r="1019" spans="1:2" ht="12.75">
      <c r="A1019" s="80"/>
      <c r="B1019" s="80"/>
    </row>
    <row r="1020" spans="1:2" ht="12.75">
      <c r="A1020" s="80"/>
      <c r="B1020" s="80"/>
    </row>
    <row r="1021" spans="1:2" ht="12.75">
      <c r="A1021" s="80"/>
      <c r="B1021" s="80"/>
    </row>
    <row r="1022" spans="1:2" ht="12.75">
      <c r="A1022" s="80"/>
      <c r="B1022" s="80"/>
    </row>
    <row r="1023" spans="1:2" ht="12.75">
      <c r="A1023" s="80"/>
      <c r="B1023" s="80"/>
    </row>
    <row r="1024" spans="1:2" ht="12.75">
      <c r="A1024" s="80"/>
      <c r="B1024" s="80"/>
    </row>
    <row r="1025" spans="1:2" ht="12.75">
      <c r="A1025" s="80"/>
      <c r="B1025" s="80"/>
    </row>
    <row r="1026" spans="1:2" ht="12.75">
      <c r="A1026" s="80"/>
      <c r="B1026" s="80"/>
    </row>
    <row r="1027" spans="1:2" ht="12.75">
      <c r="A1027" s="80"/>
      <c r="B1027" s="80"/>
    </row>
    <row r="1028" spans="1:2" ht="12.75">
      <c r="A1028" s="80"/>
      <c r="B1028" s="80"/>
    </row>
    <row r="1029" spans="1:2" ht="12.75">
      <c r="A1029" s="80"/>
      <c r="B1029" s="80"/>
    </row>
    <row r="1030" spans="1:2" ht="12.75">
      <c r="A1030" s="80"/>
      <c r="B1030" s="80"/>
    </row>
    <row r="1031" spans="1:2" ht="12.75">
      <c r="A1031" s="80"/>
      <c r="B1031" s="80"/>
    </row>
    <row r="1032" spans="1:2" ht="12.75">
      <c r="A1032" s="80"/>
      <c r="B1032" s="80"/>
    </row>
    <row r="1033" spans="1:2" ht="12.75">
      <c r="A1033" s="80"/>
      <c r="B1033" s="80"/>
    </row>
    <row r="1034" spans="1:2" ht="12.75">
      <c r="A1034" s="80"/>
      <c r="B1034" s="80"/>
    </row>
    <row r="1035" spans="1:2" ht="12.75">
      <c r="A1035" s="80"/>
      <c r="B1035" s="80"/>
    </row>
    <row r="1036" spans="1:2" ht="12.75">
      <c r="A1036" s="80"/>
      <c r="B1036" s="80"/>
    </row>
    <row r="1037" spans="1:2" ht="12.75">
      <c r="A1037" s="80"/>
      <c r="B1037" s="80"/>
    </row>
    <row r="1038" spans="1:2" ht="12.75">
      <c r="A1038" s="80"/>
      <c r="B1038" s="80"/>
    </row>
    <row r="1039" spans="1:2" ht="12.75">
      <c r="A1039" s="80"/>
      <c r="B1039" s="80"/>
    </row>
    <row r="1040" spans="1:2" ht="12.75">
      <c r="A1040" s="80"/>
      <c r="B1040" s="80"/>
    </row>
    <row r="1041" spans="1:2" ht="12.75">
      <c r="A1041" s="80"/>
      <c r="B1041" s="80"/>
    </row>
    <row r="1042" spans="1:2" ht="12.75">
      <c r="A1042" s="80"/>
      <c r="B1042" s="80"/>
    </row>
    <row r="1043" spans="1:2" ht="12.75">
      <c r="A1043" s="80"/>
      <c r="B1043" s="80"/>
    </row>
    <row r="1044" spans="1:2" ht="12.75">
      <c r="A1044" s="80"/>
      <c r="B1044" s="80"/>
    </row>
    <row r="1045" spans="1:2" ht="12.75">
      <c r="A1045" s="80"/>
      <c r="B1045" s="80"/>
    </row>
    <row r="1046" spans="1:2" ht="12.75">
      <c r="A1046" s="80"/>
      <c r="B1046" s="80"/>
    </row>
    <row r="1047" spans="1:2" ht="12.75">
      <c r="A1047" s="80"/>
      <c r="B1047" s="80"/>
    </row>
    <row r="1048" spans="1:2" ht="12.75">
      <c r="A1048" s="80"/>
      <c r="B1048" s="80"/>
    </row>
    <row r="1049" spans="1:2" ht="12.75">
      <c r="A1049" s="80"/>
      <c r="B1049" s="80"/>
    </row>
    <row r="1050" spans="1:2" ht="12.75">
      <c r="A1050" s="80"/>
      <c r="B1050" s="80"/>
    </row>
    <row r="1051" spans="1:2" ht="12.75">
      <c r="A1051" s="80"/>
      <c r="B1051" s="80"/>
    </row>
    <row r="1052" spans="1:2" ht="12.75">
      <c r="A1052" s="80"/>
      <c r="B1052" s="80"/>
    </row>
    <row r="1053" spans="1:2" ht="12.75">
      <c r="A1053" s="80"/>
      <c r="B1053" s="80"/>
    </row>
    <row r="1054" spans="1:2" ht="12.75">
      <c r="A1054" s="80"/>
      <c r="B1054" s="80"/>
    </row>
    <row r="1055" spans="1:2" ht="12.75">
      <c r="A1055" s="80"/>
      <c r="B1055" s="80"/>
    </row>
    <row r="1056" spans="1:2" ht="12.75">
      <c r="A1056" s="80"/>
      <c r="B1056" s="80"/>
    </row>
    <row r="1057" spans="1:2" ht="12.75">
      <c r="A1057" s="80"/>
      <c r="B1057" s="80"/>
    </row>
    <row r="1058" spans="1:2" ht="12.75">
      <c r="A1058" s="80"/>
      <c r="B1058" s="80"/>
    </row>
    <row r="1059" spans="1:2" ht="12.75">
      <c r="A1059" s="80"/>
      <c r="B1059" s="80"/>
    </row>
    <row r="1060" spans="1:2" ht="12.75">
      <c r="A1060" s="80"/>
      <c r="B1060" s="80"/>
    </row>
    <row r="1061" spans="1:2" ht="12.75">
      <c r="A1061" s="80"/>
      <c r="B1061" s="80"/>
    </row>
    <row r="1062" spans="1:2" ht="12.75">
      <c r="A1062" s="80"/>
      <c r="B1062" s="80"/>
    </row>
    <row r="1063" spans="1:2" ht="12.75">
      <c r="A1063" s="80"/>
      <c r="B1063" s="80"/>
    </row>
    <row r="1064" spans="1:2" ht="12.75">
      <c r="A1064" s="80"/>
      <c r="B1064" s="80"/>
    </row>
    <row r="1065" spans="1:2" ht="12.75">
      <c r="A1065" s="80"/>
      <c r="B1065" s="80"/>
    </row>
    <row r="1066" spans="1:2" ht="12.75">
      <c r="A1066" s="80"/>
      <c r="B1066" s="80"/>
    </row>
    <row r="1067" spans="1:2" ht="12.75">
      <c r="A1067" s="80"/>
      <c r="B1067" s="80"/>
    </row>
    <row r="1068" spans="1:2" ht="12.75">
      <c r="A1068" s="80"/>
      <c r="B1068" s="80"/>
    </row>
    <row r="1069" spans="1:2" ht="12.75">
      <c r="A1069" s="80"/>
      <c r="B1069" s="80"/>
    </row>
    <row r="1070" spans="1:2" ht="12.75">
      <c r="A1070" s="80"/>
      <c r="B1070" s="80"/>
    </row>
    <row r="1071" spans="1:2" ht="12.75">
      <c r="A1071" s="80"/>
      <c r="B1071" s="80"/>
    </row>
    <row r="1072" spans="1:2" ht="12.75">
      <c r="A1072" s="80"/>
      <c r="B1072" s="80"/>
    </row>
    <row r="1073" spans="1:2" ht="12.75">
      <c r="A1073" s="80"/>
      <c r="B1073" s="80"/>
    </row>
    <row r="1074" spans="1:2" ht="12.75">
      <c r="A1074" s="80"/>
      <c r="B1074" s="80"/>
    </row>
    <row r="1075" spans="1:2" ht="12.75">
      <c r="A1075" s="80"/>
      <c r="B1075" s="80"/>
    </row>
    <row r="1076" spans="1:2" ht="12.75">
      <c r="A1076" s="80"/>
      <c r="B1076" s="80"/>
    </row>
    <row r="1077" spans="1:2" ht="12.75">
      <c r="A1077" s="80"/>
      <c r="B1077" s="80"/>
    </row>
    <row r="1078" spans="1:2" ht="12.75">
      <c r="A1078" s="80"/>
      <c r="B1078" s="80"/>
    </row>
    <row r="1079" spans="1:2" ht="12.75">
      <c r="A1079" s="80"/>
      <c r="B1079" s="80"/>
    </row>
    <row r="1080" spans="1:2" ht="12.75">
      <c r="A1080" s="80"/>
      <c r="B1080" s="80"/>
    </row>
    <row r="1081" spans="1:2" ht="12.75">
      <c r="A1081" s="80"/>
      <c r="B1081" s="80"/>
    </row>
    <row r="1082" spans="1:2" ht="12.75">
      <c r="A1082" s="80"/>
      <c r="B1082" s="80"/>
    </row>
    <row r="1083" spans="1:2" ht="12.75">
      <c r="A1083" s="80"/>
      <c r="B1083" s="80"/>
    </row>
    <row r="1084" spans="1:2" ht="12.75">
      <c r="A1084" s="80"/>
      <c r="B1084" s="80"/>
    </row>
    <row r="1085" spans="1:2" ht="12.75">
      <c r="A1085" s="80"/>
      <c r="B1085" s="80"/>
    </row>
    <row r="1086" spans="1:2" ht="12.75">
      <c r="A1086" s="80"/>
      <c r="B1086" s="80"/>
    </row>
    <row r="1087" spans="1:2" ht="12.75">
      <c r="A1087" s="80"/>
      <c r="B1087" s="80"/>
    </row>
    <row r="1088" spans="1:2" ht="12.75">
      <c r="A1088" s="80"/>
      <c r="B1088" s="80"/>
    </row>
    <row r="1089" spans="1:2" ht="12.75">
      <c r="A1089" s="80"/>
      <c r="B1089" s="80"/>
    </row>
    <row r="1090" spans="1:2" ht="12.75">
      <c r="A1090" s="80"/>
      <c r="B1090" s="80"/>
    </row>
    <row r="1091" spans="1:2" ht="12.75">
      <c r="A1091" s="80"/>
      <c r="B1091" s="80"/>
    </row>
    <row r="1092" spans="1:2" ht="12.75">
      <c r="A1092" s="80"/>
      <c r="B1092" s="80"/>
    </row>
    <row r="1093" spans="1:2" ht="12.75">
      <c r="A1093" s="80"/>
      <c r="B1093" s="80"/>
    </row>
    <row r="1094" spans="1:2" ht="12.75">
      <c r="A1094" s="80"/>
      <c r="B1094" s="80"/>
    </row>
    <row r="1095" spans="1:2" ht="12.75">
      <c r="A1095" s="80"/>
      <c r="B1095" s="80"/>
    </row>
    <row r="1096" spans="1:2" ht="12.75">
      <c r="A1096" s="80"/>
      <c r="B1096" s="80"/>
    </row>
    <row r="1097" spans="1:2" ht="12.75">
      <c r="A1097" s="80"/>
      <c r="B1097" s="80"/>
    </row>
    <row r="1098" spans="1:2" ht="12.75">
      <c r="A1098" s="80"/>
      <c r="B1098" s="80"/>
    </row>
    <row r="1099" spans="1:2" ht="12.75">
      <c r="A1099" s="80"/>
      <c r="B1099" s="80"/>
    </row>
    <row r="1100" spans="1:2" ht="12.75">
      <c r="A1100" s="80"/>
      <c r="B1100" s="80"/>
    </row>
    <row r="1101" spans="1:2" ht="12.75">
      <c r="A1101" s="80"/>
      <c r="B1101" s="80"/>
    </row>
    <row r="1102" spans="1:2" ht="12.75">
      <c r="A1102" s="80"/>
      <c r="B1102" s="80"/>
    </row>
    <row r="1103" spans="1:2" ht="12.75">
      <c r="A1103" s="80"/>
      <c r="B1103" s="80"/>
    </row>
    <row r="1104" spans="1:2" ht="12.75">
      <c r="A1104" s="80"/>
      <c r="B1104" s="80"/>
    </row>
    <row r="1105" spans="1:2" ht="12.75">
      <c r="A1105" s="80"/>
      <c r="B1105" s="80"/>
    </row>
    <row r="1106" spans="1:2" ht="12.75">
      <c r="A1106" s="80"/>
      <c r="B1106" s="80"/>
    </row>
    <row r="1107" spans="1:2" ht="12.75">
      <c r="A1107" s="80"/>
      <c r="B1107" s="80"/>
    </row>
    <row r="1108" spans="1:2" ht="12.75">
      <c r="A1108" s="80"/>
      <c r="B1108" s="80"/>
    </row>
    <row r="1109" spans="1:2" ht="12.75">
      <c r="A1109" s="80"/>
      <c r="B1109" s="80"/>
    </row>
    <row r="1110" spans="1:2" ht="12.75">
      <c r="A1110" s="80"/>
      <c r="B1110" s="80"/>
    </row>
    <row r="1111" spans="1:2" ht="12.75">
      <c r="A1111" s="80"/>
      <c r="B1111" s="80"/>
    </row>
    <row r="1112" spans="1:2" ht="12.75">
      <c r="A1112" s="80"/>
      <c r="B1112" s="80"/>
    </row>
    <row r="1113" spans="1:2" ht="12.75">
      <c r="A1113" s="80"/>
      <c r="B1113" s="80"/>
    </row>
    <row r="1114" spans="1:2" ht="12.75">
      <c r="A1114" s="80"/>
      <c r="B1114" s="80"/>
    </row>
    <row r="1115" spans="1:2" ht="12.75">
      <c r="A1115" s="80"/>
      <c r="B1115" s="80"/>
    </row>
    <row r="1116" spans="1:2" ht="12.75">
      <c r="A1116" s="80"/>
      <c r="B1116" s="80"/>
    </row>
    <row r="1117" spans="1:2" ht="12.75">
      <c r="A1117" s="80"/>
      <c r="B1117" s="80"/>
    </row>
    <row r="1118" spans="1:2" ht="12.75">
      <c r="A1118" s="80"/>
      <c r="B1118" s="80"/>
    </row>
    <row r="1119" spans="1:2" ht="12.75">
      <c r="A1119" s="80"/>
      <c r="B1119" s="80"/>
    </row>
    <row r="1120" spans="1:2" ht="12.75">
      <c r="A1120" s="80"/>
      <c r="B1120" s="80"/>
    </row>
    <row r="1121" spans="1:2" ht="12.75">
      <c r="A1121" s="80"/>
      <c r="B1121" s="80"/>
    </row>
    <row r="1122" spans="1:2" ht="12.75">
      <c r="A1122" s="80"/>
      <c r="B1122" s="80"/>
    </row>
    <row r="1123" spans="1:2" ht="12.75">
      <c r="A1123" s="80"/>
      <c r="B1123" s="80"/>
    </row>
    <row r="1124" spans="1:2" ht="12.75">
      <c r="A1124" s="80"/>
      <c r="B1124" s="80"/>
    </row>
    <row r="1125" spans="1:2" ht="12.75">
      <c r="A1125" s="80"/>
      <c r="B1125" s="80"/>
    </row>
    <row r="1126" spans="1:2" ht="12.75">
      <c r="A1126" s="80"/>
      <c r="B1126" s="80"/>
    </row>
    <row r="1127" spans="1:2" ht="12.75">
      <c r="A1127" s="80"/>
      <c r="B1127" s="80"/>
    </row>
    <row r="1128" spans="1:2" ht="12.75">
      <c r="A1128" s="80"/>
      <c r="B1128" s="80"/>
    </row>
    <row r="1129" spans="1:2" ht="12.75">
      <c r="A1129" s="80"/>
      <c r="B1129" s="80"/>
    </row>
    <row r="1130" spans="1:2" ht="12.75">
      <c r="A1130" s="80"/>
      <c r="B1130" s="80"/>
    </row>
    <row r="1131" spans="1:2" ht="12.75">
      <c r="A1131" s="80"/>
      <c r="B1131" s="80"/>
    </row>
    <row r="1132" spans="1:2" ht="12.75">
      <c r="A1132" s="80"/>
      <c r="B1132" s="80"/>
    </row>
    <row r="1133" spans="1:2" ht="12.75">
      <c r="A1133" s="80"/>
      <c r="B1133" s="80"/>
    </row>
    <row r="1134" spans="1:2" ht="12.75">
      <c r="A1134" s="80"/>
      <c r="B1134" s="80"/>
    </row>
    <row r="1135" spans="1:2" ht="12.75">
      <c r="A1135" s="80"/>
      <c r="B1135" s="80"/>
    </row>
    <row r="1136" spans="1:2" ht="12.75">
      <c r="A1136" s="80"/>
      <c r="B1136" s="80"/>
    </row>
    <row r="1137" spans="1:2" ht="12.75">
      <c r="A1137" s="80"/>
      <c r="B1137" s="80"/>
    </row>
    <row r="1138" spans="1:2" ht="12.75">
      <c r="A1138" s="80"/>
      <c r="B1138" s="80"/>
    </row>
    <row r="1139" spans="1:2" ht="12.75">
      <c r="A1139" s="80"/>
      <c r="B1139" s="80"/>
    </row>
    <row r="1140" spans="1:2" ht="12.75">
      <c r="A1140" s="80"/>
      <c r="B1140" s="80"/>
    </row>
    <row r="1141" spans="1:2" ht="12.75">
      <c r="A1141" s="80"/>
      <c r="B1141" s="80"/>
    </row>
    <row r="1142" spans="1:2" ht="12.75">
      <c r="A1142" s="80"/>
      <c r="B1142" s="80"/>
    </row>
    <row r="1143" spans="1:2" ht="12.75">
      <c r="A1143" s="80"/>
      <c r="B1143" s="80"/>
    </row>
    <row r="1144" spans="1:2" ht="12.75">
      <c r="A1144" s="80"/>
      <c r="B1144" s="80"/>
    </row>
    <row r="1145" spans="1:2" ht="12.75">
      <c r="A1145" s="80"/>
      <c r="B1145" s="80"/>
    </row>
    <row r="1146" spans="1:2" ht="12.75">
      <c r="A1146" s="80"/>
      <c r="B1146" s="80"/>
    </row>
    <row r="1147" spans="1:2" ht="12.75">
      <c r="A1147" s="80"/>
      <c r="B1147" s="80"/>
    </row>
    <row r="1148" spans="1:2" ht="12.75">
      <c r="A1148" s="80"/>
      <c r="B1148" s="80"/>
    </row>
    <row r="1149" spans="1:2" ht="12.75">
      <c r="A1149" s="80"/>
      <c r="B1149" s="80"/>
    </row>
    <row r="1150" spans="1:2" ht="12.75">
      <c r="A1150" s="80"/>
      <c r="B1150" s="80"/>
    </row>
    <row r="1151" spans="1:2" ht="12.75">
      <c r="A1151" s="80"/>
      <c r="B1151" s="80"/>
    </row>
    <row r="1152" spans="1:2" ht="12.75">
      <c r="A1152" s="80"/>
      <c r="B1152" s="80"/>
    </row>
    <row r="1153" spans="1:2" ht="12.75">
      <c r="A1153" s="80"/>
      <c r="B1153" s="80"/>
    </row>
    <row r="1154" spans="1:2" ht="12.75">
      <c r="A1154" s="80"/>
      <c r="B1154" s="80"/>
    </row>
    <row r="1155" spans="1:2" ht="12.75">
      <c r="A1155" s="80"/>
      <c r="B1155" s="80"/>
    </row>
    <row r="1156" spans="1:2" ht="12.75">
      <c r="A1156" s="80"/>
      <c r="B1156" s="80"/>
    </row>
    <row r="1157" spans="1:2" ht="12.75">
      <c r="A1157" s="80"/>
      <c r="B1157" s="80"/>
    </row>
    <row r="1158" spans="1:2" ht="12.75">
      <c r="A1158" s="80"/>
      <c r="B1158" s="80"/>
    </row>
    <row r="1159" spans="1:2" ht="12.75">
      <c r="A1159" s="80"/>
      <c r="B1159" s="80"/>
    </row>
    <row r="1160" spans="1:2" ht="12.75">
      <c r="A1160" s="80"/>
      <c r="B1160" s="80"/>
    </row>
    <row r="1161" spans="1:2" ht="12.75">
      <c r="A1161" s="80"/>
      <c r="B1161" s="80"/>
    </row>
    <row r="1162" spans="1:2" ht="12.75">
      <c r="A1162" s="80"/>
      <c r="B1162" s="80"/>
    </row>
    <row r="1163" spans="1:2" ht="12.75">
      <c r="A1163" s="80"/>
      <c r="B1163" s="80"/>
    </row>
    <row r="1164" spans="1:2" ht="12.75">
      <c r="A1164" s="80"/>
      <c r="B1164" s="80"/>
    </row>
    <row r="1165" spans="1:2" ht="12.75">
      <c r="A1165" s="80"/>
      <c r="B1165" s="80"/>
    </row>
    <row r="1166" spans="1:2" ht="12.75">
      <c r="A1166" s="80"/>
      <c r="B1166" s="80"/>
    </row>
    <row r="1167" spans="1:2" ht="12.75">
      <c r="A1167" s="80"/>
      <c r="B1167" s="80"/>
    </row>
    <row r="1168" spans="1:2" ht="12.75">
      <c r="A1168" s="80"/>
      <c r="B1168" s="80"/>
    </row>
    <row r="1169" spans="1:2" ht="12.75">
      <c r="A1169" s="80"/>
      <c r="B1169" s="80"/>
    </row>
    <row r="1170" spans="1:2" ht="12.75">
      <c r="A1170" s="80"/>
      <c r="B1170" s="80"/>
    </row>
    <row r="1171" spans="1:2" ht="12.75">
      <c r="A1171" s="80"/>
      <c r="B1171" s="80"/>
    </row>
    <row r="1172" spans="1:2" ht="12.75">
      <c r="A1172" s="80"/>
      <c r="B1172" s="80"/>
    </row>
    <row r="1173" spans="1:2" ht="12.75">
      <c r="A1173" s="80"/>
      <c r="B1173" s="80"/>
    </row>
    <row r="1174" spans="1:2" ht="12.75">
      <c r="A1174" s="80"/>
      <c r="B1174" s="80"/>
    </row>
    <row r="1175" spans="1:2" ht="12.75">
      <c r="A1175" s="80"/>
      <c r="B1175" s="80"/>
    </row>
    <row r="1176" spans="1:2" ht="12.75">
      <c r="A1176" s="80"/>
      <c r="B1176" s="80"/>
    </row>
    <row r="1177" spans="1:2" ht="12.75">
      <c r="A1177" s="80"/>
      <c r="B1177" s="80"/>
    </row>
    <row r="1178" spans="1:2" ht="12.75">
      <c r="A1178" s="80"/>
      <c r="B1178" s="80"/>
    </row>
    <row r="1179" spans="1:2" ht="12.75">
      <c r="A1179" s="80"/>
      <c r="B1179" s="80"/>
    </row>
    <row r="1180" spans="1:2" ht="12.75">
      <c r="A1180" s="80"/>
      <c r="B1180" s="80"/>
    </row>
    <row r="1181" spans="1:2" ht="12.75">
      <c r="A1181" s="80"/>
      <c r="B1181" s="80"/>
    </row>
    <row r="1182" spans="1:2" ht="12.75">
      <c r="A1182" s="80"/>
      <c r="B1182" s="80"/>
    </row>
    <row r="1183" spans="1:2" ht="12.75">
      <c r="A1183" s="80"/>
      <c r="B1183" s="80"/>
    </row>
    <row r="1184" spans="1:2" ht="12.75">
      <c r="A1184" s="80"/>
      <c r="B1184" s="80"/>
    </row>
    <row r="1185" spans="1:2" ht="12.75">
      <c r="A1185" s="80"/>
      <c r="B1185" s="80"/>
    </row>
    <row r="1186" spans="1:2" ht="12.75">
      <c r="A1186" s="80"/>
      <c r="B1186" s="80"/>
    </row>
    <row r="1187" spans="1:2" ht="12.75">
      <c r="A1187" s="80"/>
      <c r="B1187" s="80"/>
    </row>
    <row r="1188" spans="1:2" ht="12.75">
      <c r="A1188" s="80"/>
      <c r="B1188" s="80"/>
    </row>
    <row r="1189" spans="1:2" ht="12.75">
      <c r="A1189" s="80"/>
      <c r="B1189" s="80"/>
    </row>
    <row r="1190" spans="1:2" ht="12.75">
      <c r="A1190" s="80"/>
      <c r="B1190" s="80"/>
    </row>
    <row r="1191" spans="1:2" ht="12.75">
      <c r="A1191" s="80"/>
      <c r="B1191" s="80"/>
    </row>
    <row r="1192" spans="1:2" ht="12.75">
      <c r="A1192" s="80"/>
      <c r="B1192" s="80"/>
    </row>
    <row r="1193" spans="1:2" ht="12.75">
      <c r="A1193" s="80"/>
      <c r="B1193" s="80"/>
    </row>
    <row r="1194" spans="1:2" ht="12.75">
      <c r="A1194" s="80"/>
      <c r="B1194" s="80"/>
    </row>
    <row r="1195" spans="1:2" ht="12.75">
      <c r="A1195" s="80"/>
      <c r="B1195" s="80"/>
    </row>
    <row r="1196" spans="1:2" ht="12.75">
      <c r="A1196" s="80"/>
      <c r="B1196" s="80"/>
    </row>
    <row r="1197" spans="1:2" ht="12.75">
      <c r="A1197" s="80"/>
      <c r="B1197" s="80"/>
    </row>
    <row r="1198" spans="1:2" ht="12.75">
      <c r="A1198" s="80"/>
      <c r="B1198" s="80"/>
    </row>
    <row r="1199" spans="1:2" ht="12.75">
      <c r="A1199" s="80"/>
      <c r="B1199" s="80"/>
    </row>
    <row r="1200" spans="1:2" ht="12.75">
      <c r="A1200" s="80"/>
      <c r="B1200" s="80"/>
    </row>
    <row r="1201" spans="1:2" ht="12.75">
      <c r="A1201" s="80"/>
      <c r="B1201" s="80"/>
    </row>
    <row r="1202" spans="1:2" ht="12.75">
      <c r="A1202" s="80"/>
      <c r="B1202" s="80"/>
    </row>
    <row r="1203" spans="1:2" ht="12.75">
      <c r="A1203" s="80"/>
      <c r="B1203" s="80"/>
    </row>
    <row r="1204" spans="1:2" ht="12.75">
      <c r="A1204" s="80"/>
      <c r="B1204" s="80"/>
    </row>
    <row r="1205" spans="1:2" ht="12.75">
      <c r="A1205" s="80"/>
      <c r="B1205" s="80"/>
    </row>
    <row r="1206" spans="1:2" ht="12.75">
      <c r="A1206" s="80"/>
      <c r="B1206" s="80"/>
    </row>
    <row r="1207" spans="1:2" ht="12.75">
      <c r="A1207" s="80"/>
      <c r="B1207" s="80"/>
    </row>
    <row r="1208" spans="1:2" ht="12.75">
      <c r="A1208" s="80"/>
      <c r="B1208" s="80"/>
    </row>
    <row r="1209" spans="1:2" ht="12.75">
      <c r="A1209" s="80"/>
      <c r="B1209" s="80"/>
    </row>
    <row r="1210" spans="1:2" ht="12.75">
      <c r="A1210" s="80"/>
      <c r="B1210" s="80"/>
    </row>
    <row r="1211" spans="1:2" ht="12.75">
      <c r="A1211" s="80"/>
      <c r="B1211" s="80"/>
    </row>
    <row r="1212" spans="1:2" ht="12.75">
      <c r="A1212" s="80"/>
      <c r="B1212" s="80"/>
    </row>
    <row r="1213" spans="1:2" ht="12.75">
      <c r="A1213" s="80"/>
      <c r="B1213" s="80"/>
    </row>
    <row r="1214" spans="1:2" ht="12.75">
      <c r="A1214" s="80"/>
      <c r="B1214" s="80"/>
    </row>
    <row r="1215" spans="1:2" ht="12.75">
      <c r="A1215" s="80"/>
      <c r="B1215" s="80"/>
    </row>
    <row r="1216" spans="1:2" ht="12.75">
      <c r="A1216" s="80"/>
      <c r="B1216" s="80"/>
    </row>
    <row r="1217" spans="1:2" ht="12.75">
      <c r="A1217" s="80"/>
      <c r="B1217" s="80"/>
    </row>
    <row r="1218" spans="1:2" ht="12.75">
      <c r="A1218" s="80"/>
      <c r="B1218" s="80"/>
    </row>
    <row r="1219" spans="1:2" ht="12.75">
      <c r="A1219" s="80"/>
      <c r="B1219" s="80"/>
    </row>
    <row r="1220" spans="1:2" ht="12.75">
      <c r="A1220" s="80"/>
      <c r="B1220" s="80"/>
    </row>
    <row r="1221" spans="1:2" ht="12.75">
      <c r="A1221" s="80"/>
      <c r="B1221" s="80"/>
    </row>
    <row r="1222" spans="1:2" ht="12.75">
      <c r="A1222" s="80"/>
      <c r="B1222" s="80"/>
    </row>
    <row r="1223" spans="1:2" ht="12.75">
      <c r="A1223" s="80"/>
      <c r="B1223" s="80"/>
    </row>
    <row r="1224" spans="1:2" ht="12.75">
      <c r="A1224" s="80"/>
      <c r="B1224" s="80"/>
    </row>
    <row r="1225" spans="1:2" ht="12.75">
      <c r="A1225" s="80"/>
      <c r="B1225" s="80"/>
    </row>
    <row r="1226" spans="1:2" ht="12.75">
      <c r="A1226" s="80"/>
      <c r="B1226" s="80"/>
    </row>
    <row r="1227" spans="1:2" ht="12.75">
      <c r="A1227" s="80"/>
      <c r="B1227" s="80"/>
    </row>
    <row r="1228" spans="1:2" ht="12.75">
      <c r="A1228" s="80"/>
      <c r="B1228" s="80"/>
    </row>
    <row r="1229" spans="1:2" ht="12.75">
      <c r="A1229" s="80"/>
      <c r="B1229" s="80"/>
    </row>
    <row r="1230" spans="1:2" ht="12.75">
      <c r="A1230" s="80"/>
      <c r="B1230" s="80"/>
    </row>
    <row r="1231" spans="1:2" ht="12.75">
      <c r="A1231" s="80"/>
      <c r="B1231" s="80"/>
    </row>
    <row r="1232" spans="1:2" ht="12.75">
      <c r="A1232" s="80"/>
      <c r="B1232" s="80"/>
    </row>
    <row r="1233" spans="1:2" ht="12.75">
      <c r="A1233" s="80"/>
      <c r="B1233" s="80"/>
    </row>
    <row r="1234" spans="1:2" ht="12.75">
      <c r="A1234" s="80"/>
      <c r="B1234" s="80"/>
    </row>
    <row r="1235" spans="1:2" ht="12.75">
      <c r="A1235" s="80"/>
      <c r="B1235" s="80"/>
    </row>
    <row r="1236" spans="1:2" ht="12.75">
      <c r="A1236" s="80"/>
      <c r="B1236" s="80"/>
    </row>
    <row r="1237" spans="1:2" ht="12.75">
      <c r="A1237" s="80"/>
      <c r="B1237" s="80"/>
    </row>
    <row r="1238" spans="1:2" ht="12.75">
      <c r="A1238" s="80"/>
      <c r="B1238" s="80"/>
    </row>
    <row r="1239" spans="1:2" ht="12.75">
      <c r="A1239" s="80"/>
      <c r="B1239" s="80"/>
    </row>
    <row r="1240" spans="1:2" ht="12.75">
      <c r="A1240" s="80"/>
      <c r="B1240" s="80"/>
    </row>
    <row r="1241" spans="1:2" ht="12.75">
      <c r="A1241" s="80"/>
      <c r="B1241" s="80"/>
    </row>
    <row r="1242" spans="1:2" ht="12.75">
      <c r="A1242" s="80"/>
      <c r="B1242" s="80"/>
    </row>
    <row r="1243" spans="1:2" ht="12.75">
      <c r="A1243" s="80"/>
      <c r="B1243" s="80"/>
    </row>
    <row r="1244" spans="1:2" ht="12.75">
      <c r="A1244" s="80"/>
      <c r="B1244" s="80"/>
    </row>
    <row r="1245" spans="1:2" ht="12.75">
      <c r="A1245" s="80"/>
      <c r="B1245" s="80"/>
    </row>
    <row r="1246" spans="1:2" ht="12.75">
      <c r="A1246" s="80"/>
      <c r="B1246" s="80"/>
    </row>
    <row r="1247" spans="1:2" ht="12.75">
      <c r="A1247" s="80"/>
      <c r="B1247" s="80"/>
    </row>
    <row r="1248" spans="1:2" ht="12.75">
      <c r="A1248" s="80"/>
      <c r="B1248" s="80"/>
    </row>
    <row r="1249" spans="1:2" ht="12.75">
      <c r="A1249" s="80"/>
      <c r="B1249" s="80"/>
    </row>
    <row r="1250" spans="1:2" ht="12.75">
      <c r="A1250" s="80"/>
      <c r="B1250" s="80"/>
    </row>
    <row r="1251" spans="1:2" ht="12.75">
      <c r="A1251" s="80"/>
      <c r="B1251" s="80"/>
    </row>
    <row r="1252" spans="1:2" ht="12.75">
      <c r="A1252" s="80"/>
      <c r="B1252" s="80"/>
    </row>
    <row r="1253" spans="1:2" ht="12.75">
      <c r="A1253" s="80"/>
      <c r="B1253" s="80"/>
    </row>
    <row r="1254" spans="1:2" ht="12.75">
      <c r="A1254" s="80"/>
      <c r="B1254" s="80"/>
    </row>
    <row r="1255" spans="1:2" ht="12.75">
      <c r="A1255" s="80"/>
      <c r="B1255" s="80"/>
    </row>
    <row r="1256" spans="1:2" ht="12.75">
      <c r="A1256" s="80"/>
      <c r="B1256" s="80"/>
    </row>
    <row r="1257" spans="1:2" ht="12.75">
      <c r="A1257" s="80"/>
      <c r="B1257" s="80"/>
    </row>
    <row r="1258" spans="1:2" ht="12.75">
      <c r="A1258" s="80"/>
      <c r="B1258" s="80"/>
    </row>
    <row r="1259" spans="1:2" ht="12.75">
      <c r="A1259" s="80"/>
      <c r="B1259" s="80"/>
    </row>
    <row r="1260" spans="1:2" ht="12.75">
      <c r="A1260" s="80"/>
      <c r="B1260" s="80"/>
    </row>
    <row r="1261" spans="1:2" ht="12.75">
      <c r="A1261" s="80"/>
      <c r="B1261" s="80"/>
    </row>
    <row r="1262" spans="1:2" ht="12.75">
      <c r="A1262" s="80"/>
      <c r="B1262" s="80"/>
    </row>
    <row r="1263" spans="1:2" ht="12.75">
      <c r="A1263" s="80"/>
      <c r="B1263" s="80"/>
    </row>
    <row r="1264" spans="1:2" ht="12.75">
      <c r="A1264" s="80"/>
      <c r="B1264" s="80"/>
    </row>
    <row r="1265" spans="1:2" ht="12.75">
      <c r="A1265" s="80"/>
      <c r="B1265" s="80"/>
    </row>
    <row r="1266" spans="1:2" ht="12.75">
      <c r="A1266" s="80"/>
      <c r="B1266" s="80"/>
    </row>
    <row r="1267" spans="1:2" ht="12.75">
      <c r="A1267" s="80"/>
      <c r="B1267" s="80"/>
    </row>
    <row r="1268" spans="1:2" ht="12.75">
      <c r="A1268" s="80"/>
      <c r="B1268" s="80"/>
    </row>
    <row r="1269" spans="1:2" ht="12.75">
      <c r="A1269" s="80"/>
      <c r="B1269" s="80"/>
    </row>
    <row r="1270" spans="1:2" ht="12.75">
      <c r="A1270" s="80"/>
      <c r="B1270" s="80"/>
    </row>
    <row r="1271" spans="1:2" ht="12.75">
      <c r="A1271" s="80"/>
      <c r="B1271" s="80"/>
    </row>
    <row r="1272" spans="1:2" ht="12.75">
      <c r="A1272" s="80"/>
      <c r="B1272" s="80"/>
    </row>
    <row r="1273" spans="1:2" ht="12.75">
      <c r="A1273" s="80"/>
      <c r="B1273" s="80"/>
    </row>
    <row r="1274" spans="1:2" ht="12.75">
      <c r="A1274" s="80"/>
      <c r="B1274" s="80"/>
    </row>
    <row r="1275" spans="1:2" ht="12.75">
      <c r="A1275" s="80"/>
      <c r="B1275" s="80"/>
    </row>
    <row r="1276" spans="1:2" ht="12.75">
      <c r="A1276" s="80"/>
      <c r="B1276" s="80"/>
    </row>
    <row r="1277" spans="1:2" ht="12.75">
      <c r="A1277" s="80"/>
      <c r="B1277" s="80"/>
    </row>
    <row r="1278" spans="1:2" ht="12.75">
      <c r="A1278" s="80"/>
      <c r="B1278" s="80"/>
    </row>
    <row r="1279" spans="1:2" ht="12.75">
      <c r="A1279" s="80"/>
      <c r="B1279" s="80"/>
    </row>
    <row r="1280" spans="1:2" ht="12.75">
      <c r="A1280" s="80"/>
      <c r="B1280" s="80"/>
    </row>
    <row r="1281" spans="1:2" ht="12.75">
      <c r="A1281" s="80"/>
      <c r="B1281" s="80"/>
    </row>
    <row r="1282" spans="1:2" ht="12.75">
      <c r="A1282" s="80"/>
      <c r="B1282" s="80"/>
    </row>
    <row r="1283" spans="1:2" ht="12.75">
      <c r="A1283" s="80"/>
      <c r="B1283" s="80"/>
    </row>
    <row r="1284" spans="1:2" ht="12.75">
      <c r="A1284" s="80"/>
      <c r="B1284" s="80"/>
    </row>
    <row r="1285" spans="1:2" ht="12.75">
      <c r="A1285" s="80"/>
      <c r="B1285" s="80"/>
    </row>
    <row r="1286" spans="1:2" ht="12.75">
      <c r="A1286" s="80"/>
      <c r="B1286" s="80"/>
    </row>
    <row r="1287" spans="1:2" ht="12.75">
      <c r="A1287" s="80"/>
      <c r="B1287" s="80"/>
    </row>
    <row r="1288" spans="1:2" ht="12.75">
      <c r="A1288" s="80"/>
      <c r="B1288" s="80"/>
    </row>
    <row r="1289" spans="1:2" ht="12.75">
      <c r="A1289" s="80"/>
      <c r="B1289" s="80"/>
    </row>
    <row r="1290" spans="1:2" ht="12.75">
      <c r="A1290" s="80"/>
      <c r="B1290" s="80"/>
    </row>
    <row r="1291" spans="1:2" ht="12.75">
      <c r="A1291" s="80"/>
      <c r="B1291" s="80"/>
    </row>
    <row r="1292" spans="1:2" ht="12.75">
      <c r="A1292" s="80"/>
      <c r="B1292" s="80"/>
    </row>
    <row r="1293" spans="1:2" ht="12.75">
      <c r="A1293" s="80"/>
      <c r="B1293" s="80"/>
    </row>
    <row r="1294" spans="1:2" ht="12.75">
      <c r="A1294" s="80"/>
      <c r="B1294" s="80"/>
    </row>
    <row r="1295" spans="1:2" ht="12.75">
      <c r="A1295" s="80"/>
      <c r="B1295" s="80"/>
    </row>
    <row r="1296" spans="1:2" ht="12.75">
      <c r="A1296" s="80"/>
      <c r="B1296" s="80"/>
    </row>
    <row r="1297" spans="1:2" ht="12.75">
      <c r="A1297" s="80"/>
      <c r="B1297" s="80"/>
    </row>
    <row r="1298" spans="1:2" ht="12.75">
      <c r="A1298" s="80"/>
      <c r="B1298" s="80"/>
    </row>
    <row r="1299" spans="1:2" ht="12.75">
      <c r="A1299" s="80"/>
      <c r="B1299" s="80"/>
    </row>
    <row r="1300" spans="1:2" ht="12.75">
      <c r="A1300" s="80"/>
      <c r="B1300" s="80"/>
    </row>
    <row r="1301" spans="1:2" ht="12.75">
      <c r="A1301" s="80"/>
      <c r="B1301" s="80"/>
    </row>
    <row r="1302" spans="1:2" ht="12.75">
      <c r="A1302" s="80"/>
      <c r="B1302" s="80"/>
    </row>
    <row r="1303" spans="1:2" ht="12.75">
      <c r="A1303" s="80"/>
      <c r="B1303" s="80"/>
    </row>
    <row r="1304" spans="1:2" ht="12.75">
      <c r="A1304" s="80"/>
      <c r="B1304" s="80"/>
    </row>
    <row r="1305" spans="1:2" ht="12.75">
      <c r="A1305" s="80"/>
      <c r="B1305" s="80"/>
    </row>
    <row r="1306" spans="1:2" ht="12.75">
      <c r="A1306" s="80"/>
      <c r="B1306" s="80"/>
    </row>
    <row r="1307" spans="1:2" ht="12.75">
      <c r="A1307" s="80"/>
      <c r="B1307" s="80"/>
    </row>
    <row r="1308" spans="1:2" ht="12.75">
      <c r="A1308" s="80"/>
      <c r="B1308" s="80"/>
    </row>
    <row r="1309" spans="1:2" ht="12.75">
      <c r="A1309" s="80"/>
      <c r="B1309" s="80"/>
    </row>
    <row r="1310" spans="1:2" ht="12.75">
      <c r="A1310" s="80"/>
      <c r="B1310" s="80"/>
    </row>
    <row r="1311" spans="1:2" ht="12.75">
      <c r="A1311" s="80"/>
      <c r="B1311" s="80"/>
    </row>
    <row r="1312" spans="1:2" ht="12.75">
      <c r="A1312" s="80"/>
      <c r="B1312" s="80"/>
    </row>
    <row r="1313" spans="1:2" ht="12.75">
      <c r="A1313" s="80"/>
      <c r="B1313" s="80"/>
    </row>
    <row r="1314" spans="1:2" ht="12.75">
      <c r="A1314" s="80"/>
      <c r="B1314" s="80"/>
    </row>
    <row r="1315" spans="1:2" ht="12.75">
      <c r="A1315" s="80"/>
      <c r="B1315" s="80"/>
    </row>
    <row r="1316" spans="1:2" ht="12.75">
      <c r="A1316" s="80"/>
      <c r="B1316" s="80"/>
    </row>
    <row r="1317" spans="1:2" ht="12.75">
      <c r="A1317" s="80"/>
      <c r="B1317" s="80"/>
    </row>
    <row r="1318" spans="1:2" ht="12.75">
      <c r="A1318" s="80"/>
      <c r="B1318" s="80"/>
    </row>
    <row r="1319" spans="1:2" ht="12.75">
      <c r="A1319" s="80"/>
      <c r="B1319" s="80"/>
    </row>
    <row r="1320" spans="1:2" ht="12.75">
      <c r="A1320" s="80"/>
      <c r="B1320" s="80"/>
    </row>
    <row r="1321" spans="1:2" ht="12.75">
      <c r="A1321" s="80"/>
      <c r="B1321" s="80"/>
    </row>
    <row r="1322" spans="1:2" ht="12.75">
      <c r="A1322" s="80"/>
      <c r="B1322" s="80"/>
    </row>
    <row r="1323" spans="1:2" ht="12.75">
      <c r="A1323" s="80"/>
      <c r="B1323" s="80"/>
    </row>
    <row r="1324" spans="1:2" ht="12.75">
      <c r="A1324" s="80"/>
      <c r="B1324" s="80"/>
    </row>
    <row r="1325" spans="1:2" ht="12.75">
      <c r="A1325" s="80"/>
      <c r="B1325" s="80"/>
    </row>
    <row r="1326" spans="1:2" ht="12.75">
      <c r="A1326" s="80"/>
      <c r="B1326" s="80"/>
    </row>
    <row r="1327" spans="1:2" ht="12.75">
      <c r="A1327" s="80"/>
      <c r="B1327" s="80"/>
    </row>
    <row r="1328" spans="1:2" ht="12.75">
      <c r="A1328" s="80"/>
      <c r="B1328" s="80"/>
    </row>
    <row r="1329" spans="1:2" ht="12.75">
      <c r="A1329" s="80"/>
      <c r="B1329" s="80"/>
    </row>
    <row r="1330" spans="1:2" ht="12.75">
      <c r="A1330" s="80"/>
      <c r="B1330" s="80"/>
    </row>
    <row r="1331" spans="1:2" ht="12.75">
      <c r="A1331" s="80"/>
      <c r="B1331" s="80"/>
    </row>
    <row r="1332" spans="1:2" ht="12.75">
      <c r="A1332" s="80"/>
      <c r="B1332" s="80"/>
    </row>
    <row r="1333" spans="1:2" ht="12.75">
      <c r="A1333" s="80"/>
      <c r="B1333" s="80"/>
    </row>
    <row r="1334" spans="1:2" ht="12.75">
      <c r="A1334" s="80"/>
      <c r="B1334" s="80"/>
    </row>
    <row r="1335" spans="1:2" ht="12.75">
      <c r="A1335" s="80"/>
      <c r="B1335" s="80"/>
    </row>
    <row r="1336" spans="1:2" ht="12.75">
      <c r="A1336" s="80"/>
      <c r="B1336" s="80"/>
    </row>
    <row r="1337" spans="1:2" ht="12.75">
      <c r="A1337" s="80"/>
      <c r="B1337" s="80"/>
    </row>
    <row r="1338" spans="1:2" ht="12.75">
      <c r="A1338" s="80"/>
      <c r="B1338" s="80"/>
    </row>
    <row r="1339" spans="1:2" ht="12.75">
      <c r="A1339" s="80"/>
      <c r="B1339" s="80"/>
    </row>
    <row r="1340" spans="1:2" ht="12.75">
      <c r="A1340" s="80"/>
      <c r="B1340" s="80"/>
    </row>
    <row r="1341" spans="1:2" ht="12.75">
      <c r="A1341" s="80"/>
      <c r="B1341" s="80"/>
    </row>
    <row r="1342" spans="1:2" ht="12.75">
      <c r="A1342" s="80"/>
      <c r="B1342" s="80"/>
    </row>
    <row r="1343" spans="1:2" ht="12.75">
      <c r="A1343" s="80"/>
      <c r="B1343" s="80"/>
    </row>
    <row r="1344" spans="1:2" ht="12.75">
      <c r="A1344" s="80"/>
      <c r="B1344" s="80"/>
    </row>
    <row r="1345" spans="1:2" ht="12.75">
      <c r="A1345" s="80"/>
      <c r="B1345" s="80"/>
    </row>
    <row r="1346" spans="1:2" ht="12.75">
      <c r="A1346" s="80"/>
      <c r="B1346" s="80"/>
    </row>
    <row r="1347" spans="1:2" ht="12.75">
      <c r="A1347" s="80"/>
      <c r="B1347" s="80"/>
    </row>
    <row r="1348" spans="1:2" ht="12.75">
      <c r="A1348" s="80"/>
      <c r="B1348" s="80"/>
    </row>
  </sheetData>
  <sheetProtection/>
  <mergeCells count="11">
    <mergeCell ref="I20:S20"/>
    <mergeCell ref="B24:H26"/>
    <mergeCell ref="B27:D28"/>
    <mergeCell ref="B175:H176"/>
    <mergeCell ref="B153:H155"/>
    <mergeCell ref="B156:B157"/>
    <mergeCell ref="B160:H161"/>
    <mergeCell ref="B7:H8"/>
    <mergeCell ref="A18:H18"/>
    <mergeCell ref="A19:H19"/>
    <mergeCell ref="B33:H33"/>
  </mergeCells>
  <printOptions horizontalCentered="1"/>
  <pageMargins left="1.01" right="0.88" top="0.57" bottom="0.61" header="0.38" footer="0.38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P1370"/>
  <sheetViews>
    <sheetView zoomScaleSheetLayoutView="100" workbookViewId="0" topLeftCell="C193">
      <selection activeCell="A19" sqref="A19:H20"/>
    </sheetView>
  </sheetViews>
  <sheetFormatPr defaultColWidth="10.8515625" defaultRowHeight="12.75"/>
  <cols>
    <col min="1" max="1" width="20.140625" style="1" hidden="1" customWidth="1"/>
    <col min="2" max="2" width="6.00390625" style="1" hidden="1" customWidth="1"/>
    <col min="3" max="3" width="9.7109375" style="1" customWidth="1"/>
    <col min="4" max="4" width="89.7109375" style="1" customWidth="1"/>
    <col min="5" max="5" width="18.00390625" style="1" customWidth="1"/>
    <col min="6" max="6" width="16.7109375" style="1" customWidth="1"/>
    <col min="7" max="7" width="17.28125" style="1" customWidth="1"/>
    <col min="8" max="8" width="16.8515625" style="1" customWidth="1"/>
    <col min="9" max="9" width="11.7109375" style="1" customWidth="1"/>
    <col min="10" max="10" width="10.8515625" style="1" customWidth="1"/>
    <col min="11" max="11" width="8.28125" style="1" hidden="1" customWidth="1"/>
    <col min="12" max="12" width="3.140625" style="1" hidden="1" customWidth="1"/>
    <col min="13" max="16384" width="10.8515625" style="1" customWidth="1"/>
  </cols>
  <sheetData>
    <row r="1" spans="1:12" ht="33" customHeight="1">
      <c r="A1" s="1">
        <v>1</v>
      </c>
      <c r="K1" s="1">
        <v>11</v>
      </c>
      <c r="L1" s="1">
        <v>12</v>
      </c>
    </row>
    <row r="2" ht="30" customHeight="1">
      <c r="D2" s="473" t="s">
        <v>160</v>
      </c>
    </row>
    <row r="3" spans="4:5" ht="32.25" customHeight="1">
      <c r="D3" s="642" t="s">
        <v>174</v>
      </c>
      <c r="E3" s="635"/>
    </row>
    <row r="4" spans="1:12" ht="33" customHeight="1" hidden="1">
      <c r="A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</row>
    <row r="5" ht="33" customHeight="1"/>
    <row r="6" spans="5:11" ht="48" customHeight="1">
      <c r="E6" s="15" t="s">
        <v>1006</v>
      </c>
      <c r="F6" s="15" t="s">
        <v>1007</v>
      </c>
      <c r="G6" s="15" t="s">
        <v>1008</v>
      </c>
      <c r="H6" s="404" t="s">
        <v>1009</v>
      </c>
      <c r="I6" s="15" t="s">
        <v>296</v>
      </c>
      <c r="J6" s="15" t="s">
        <v>258</v>
      </c>
      <c r="K6" s="92"/>
    </row>
    <row r="7" spans="5:11" ht="32.25" customHeight="1" hidden="1">
      <c r="E7" s="93"/>
      <c r="F7" s="94"/>
      <c r="G7" s="95"/>
      <c r="H7" s="96"/>
      <c r="I7" s="96"/>
      <c r="J7" s="96"/>
      <c r="K7" s="97" t="s">
        <v>297</v>
      </c>
    </row>
    <row r="8" spans="4:11" ht="16.5" customHeight="1" hidden="1">
      <c r="D8" s="98"/>
      <c r="E8" s="93"/>
      <c r="F8" s="99"/>
      <c r="G8" s="100"/>
      <c r="H8" s="101"/>
      <c r="I8" s="102">
        <v>4</v>
      </c>
      <c r="J8" s="101"/>
      <c r="K8" s="100"/>
    </row>
    <row r="9" spans="3:11" ht="13.5" customHeight="1" hidden="1">
      <c r="C9" s="5" t="s">
        <v>298</v>
      </c>
      <c r="E9" s="103"/>
      <c r="F9" s="7"/>
      <c r="G9" s="103"/>
      <c r="H9" s="7"/>
      <c r="I9" s="103"/>
      <c r="J9" s="7"/>
      <c r="K9" s="104"/>
    </row>
    <row r="10" spans="3:11" ht="15.75" customHeight="1" hidden="1">
      <c r="C10" s="5"/>
      <c r="D10" s="106"/>
      <c r="E10" s="6"/>
      <c r="F10" s="107"/>
      <c r="G10" s="6"/>
      <c r="H10" s="107">
        <v>5</v>
      </c>
      <c r="I10" s="6">
        <v>4</v>
      </c>
      <c r="J10" s="107">
        <v>5</v>
      </c>
      <c r="K10" s="108">
        <v>6</v>
      </c>
    </row>
    <row r="11" spans="1:11" ht="21.75" customHeight="1" hidden="1">
      <c r="A11" s="109"/>
      <c r="B11" s="109"/>
      <c r="C11" s="109"/>
      <c r="D11" s="110" t="s">
        <v>299</v>
      </c>
      <c r="E11" s="111"/>
      <c r="F11" s="111"/>
      <c r="G11" s="111"/>
      <c r="H11" s="111"/>
      <c r="I11" s="111"/>
      <c r="J11" s="111"/>
      <c r="K11" s="111"/>
    </row>
    <row r="12" spans="1:11" ht="21" customHeight="1">
      <c r="A12" s="112" t="s">
        <v>637</v>
      </c>
      <c r="B12" s="112"/>
      <c r="C12" s="112">
        <v>6</v>
      </c>
      <c r="D12" s="112" t="s">
        <v>300</v>
      </c>
      <c r="E12" s="113">
        <f>E13+E37+E92+E103+E118</f>
        <v>8831149.84</v>
      </c>
      <c r="F12" s="113">
        <f>F13+F37+F92+F103+F118</f>
        <v>41060000</v>
      </c>
      <c r="G12" s="113">
        <f>G13+G37+G92+G103+G118</f>
        <v>41060000</v>
      </c>
      <c r="H12" s="113">
        <f>H13+H37+H92+H103+H118</f>
        <v>8517599.020000001</v>
      </c>
      <c r="I12" s="114">
        <f>H12/E12*100</f>
        <v>96.44949043238068</v>
      </c>
      <c r="J12" s="114">
        <f>H12/G12*100</f>
        <v>20.744274281539216</v>
      </c>
      <c r="K12" s="114">
        <f>J12/H12*100</f>
        <v>0.00024354603019970778</v>
      </c>
    </row>
    <row r="13" spans="1:11" ht="15.75">
      <c r="A13" s="115"/>
      <c r="B13" s="115"/>
      <c r="C13" s="115">
        <v>61</v>
      </c>
      <c r="D13" s="116" t="s">
        <v>301</v>
      </c>
      <c r="E13" s="117">
        <f>E14+E31+E34</f>
        <v>4040645.34</v>
      </c>
      <c r="F13" s="117">
        <f>F14+F31+F34</f>
        <v>7095000</v>
      </c>
      <c r="G13" s="117">
        <f>G14+G31+G34</f>
        <v>7095000</v>
      </c>
      <c r="H13" s="117">
        <f>H14+H31+H34</f>
        <v>4625569.0600000005</v>
      </c>
      <c r="I13" s="117">
        <f>H13/E13*100</f>
        <v>114.47599753954157</v>
      </c>
      <c r="J13" s="117">
        <f>H13/G13*100</f>
        <v>65.19477181113461</v>
      </c>
      <c r="K13" s="117">
        <f>J13/H13*100</f>
        <v>0.0014094432699083862</v>
      </c>
    </row>
    <row r="14" spans="1:11" ht="15.75">
      <c r="A14" s="27"/>
      <c r="B14" s="27"/>
      <c r="C14" s="27">
        <v>611</v>
      </c>
      <c r="D14" s="28" t="s">
        <v>302</v>
      </c>
      <c r="E14" s="69">
        <f>E16+E17+E18+E19+E20+E21+E22+E23+E24+E25+E26</f>
        <v>3866415.23</v>
      </c>
      <c r="F14" s="69">
        <f>F16+F17+F18+F19+F20+F21+F22+F23+F24+F25+F26</f>
        <v>6825000</v>
      </c>
      <c r="G14" s="69">
        <f>G16+G17+G18+G19+G20+G21+G22+G23+G24+G25+G26</f>
        <v>6825000</v>
      </c>
      <c r="H14" s="69">
        <f>H16+H17+H18+H19+H20+H21+H22+H23+H24</f>
        <v>4407309.510000001</v>
      </c>
      <c r="I14" s="58">
        <f>H14/E14*100</f>
        <v>113.989554867339</v>
      </c>
      <c r="J14" s="58">
        <f>H14/G14*100</f>
        <v>64.57596351648353</v>
      </c>
      <c r="K14" s="58">
        <f>J14/H14*100</f>
        <v>0.0014652014652014652</v>
      </c>
    </row>
    <row r="15" spans="1:11" ht="13.5" customHeight="1" hidden="1">
      <c r="A15" s="27"/>
      <c r="B15" s="27"/>
      <c r="C15" s="27"/>
      <c r="D15" s="28"/>
      <c r="E15" s="30"/>
      <c r="F15" s="30"/>
      <c r="G15" s="30"/>
      <c r="H15" s="30"/>
      <c r="I15" s="30"/>
      <c r="J15" s="30"/>
      <c r="K15" s="30"/>
    </row>
    <row r="16" spans="1:12" ht="14.25">
      <c r="A16" s="118">
        <v>6111</v>
      </c>
      <c r="B16" s="118"/>
      <c r="C16" s="118">
        <v>6111</v>
      </c>
      <c r="D16" s="119" t="s">
        <v>303</v>
      </c>
      <c r="E16" s="120">
        <v>3529027.48</v>
      </c>
      <c r="F16" s="120">
        <v>6300000</v>
      </c>
      <c r="G16" s="120">
        <v>6300000</v>
      </c>
      <c r="H16" s="120">
        <v>4128002.46</v>
      </c>
      <c r="I16" s="55">
        <f aca="true" t="shared" si="0" ref="I16:I24">H16/E16*100</f>
        <v>116.97280577707487</v>
      </c>
      <c r="J16" s="55">
        <f aca="true" t="shared" si="1" ref="J16:J36">H16/G16*100</f>
        <v>65.52384857142857</v>
      </c>
      <c r="K16" s="55">
        <f aca="true" t="shared" si="2" ref="K16:K24">J16/H16*100</f>
        <v>0.0015873015873015873</v>
      </c>
      <c r="L16" s="1">
        <v>-1</v>
      </c>
    </row>
    <row r="17" spans="1:12" ht="14.25">
      <c r="A17" s="118">
        <v>6112</v>
      </c>
      <c r="B17" s="118"/>
      <c r="C17" s="118">
        <v>6112</v>
      </c>
      <c r="D17" s="121" t="s">
        <v>304</v>
      </c>
      <c r="E17" s="68">
        <v>194228.44</v>
      </c>
      <c r="F17" s="68">
        <v>600000</v>
      </c>
      <c r="G17" s="68">
        <v>600000</v>
      </c>
      <c r="H17" s="68">
        <v>174733.94</v>
      </c>
      <c r="I17" s="55">
        <f t="shared" si="0"/>
        <v>89.96310735956074</v>
      </c>
      <c r="J17" s="55">
        <f t="shared" si="1"/>
        <v>29.122323333333334</v>
      </c>
      <c r="K17" s="55">
        <f t="shared" si="2"/>
        <v>0.016666666666666666</v>
      </c>
      <c r="L17" s="1">
        <v>-1</v>
      </c>
    </row>
    <row r="18" spans="1:12" ht="14.25">
      <c r="A18" s="118">
        <v>6113</v>
      </c>
      <c r="B18" s="118"/>
      <c r="C18" s="118">
        <v>6113</v>
      </c>
      <c r="D18" s="121" t="s">
        <v>305</v>
      </c>
      <c r="E18" s="68">
        <v>54847.42</v>
      </c>
      <c r="F18" s="68">
        <v>250000</v>
      </c>
      <c r="G18" s="68">
        <v>250000</v>
      </c>
      <c r="H18" s="68">
        <v>62900.81</v>
      </c>
      <c r="I18" s="55">
        <f t="shared" si="0"/>
        <v>114.6832613092831</v>
      </c>
      <c r="J18" s="55">
        <f t="shared" si="1"/>
        <v>25.160324</v>
      </c>
      <c r="K18" s="55">
        <f t="shared" si="2"/>
        <v>0.04</v>
      </c>
      <c r="L18" s="1">
        <v>-1</v>
      </c>
    </row>
    <row r="19" spans="1:12" ht="14.25">
      <c r="A19" s="118">
        <v>6114</v>
      </c>
      <c r="B19" s="118"/>
      <c r="C19" s="118">
        <v>6114</v>
      </c>
      <c r="D19" s="121" t="s">
        <v>306</v>
      </c>
      <c r="E19" s="68">
        <v>63606.52</v>
      </c>
      <c r="F19" s="68">
        <v>100000</v>
      </c>
      <c r="G19" s="68">
        <v>100000</v>
      </c>
      <c r="H19" s="68">
        <v>91446.65</v>
      </c>
      <c r="I19" s="55">
        <f t="shared" si="0"/>
        <v>143.7693022664972</v>
      </c>
      <c r="J19" s="55">
        <f t="shared" si="1"/>
        <v>91.44664999999999</v>
      </c>
      <c r="K19" s="55">
        <f t="shared" si="2"/>
        <v>0.1</v>
      </c>
      <c r="L19" s="1">
        <v>-1</v>
      </c>
    </row>
    <row r="20" spans="1:11" ht="17.25" customHeight="1" hidden="1">
      <c r="A20" s="118"/>
      <c r="B20" s="118"/>
      <c r="C20" s="118"/>
      <c r="D20" s="121" t="s">
        <v>336</v>
      </c>
      <c r="E20" s="68"/>
      <c r="F20" s="68"/>
      <c r="G20" s="68"/>
      <c r="H20" s="68"/>
      <c r="I20" s="55"/>
      <c r="J20" s="55"/>
      <c r="K20" s="55"/>
    </row>
    <row r="21" spans="1:11" ht="15" customHeight="1" hidden="1">
      <c r="A21" s="118"/>
      <c r="B21" s="118"/>
      <c r="C21" s="118"/>
      <c r="D21" s="121" t="s">
        <v>337</v>
      </c>
      <c r="E21" s="68"/>
      <c r="F21" s="68"/>
      <c r="G21" s="68"/>
      <c r="H21" s="68"/>
      <c r="I21" s="122"/>
      <c r="J21" s="55"/>
      <c r="K21" s="122"/>
    </row>
    <row r="22" spans="1:12" ht="14.25">
      <c r="A22" s="123">
        <v>6115</v>
      </c>
      <c r="B22" s="123"/>
      <c r="C22" s="123">
        <v>6115</v>
      </c>
      <c r="D22" s="121" t="s">
        <v>338</v>
      </c>
      <c r="E22" s="68">
        <v>15730.71</v>
      </c>
      <c r="F22" s="68">
        <v>250000</v>
      </c>
      <c r="G22" s="68">
        <v>250000</v>
      </c>
      <c r="H22" s="68">
        <v>12709.75</v>
      </c>
      <c r="I22" s="55">
        <f t="shared" si="0"/>
        <v>80.79578099144922</v>
      </c>
      <c r="J22" s="55">
        <f t="shared" si="1"/>
        <v>5.0839</v>
      </c>
      <c r="K22" s="122">
        <f t="shared" si="2"/>
        <v>0.039999999999999994</v>
      </c>
      <c r="L22" s="1">
        <v>-1</v>
      </c>
    </row>
    <row r="23" spans="1:12" ht="14.25">
      <c r="A23" s="118">
        <v>6116</v>
      </c>
      <c r="B23" s="118"/>
      <c r="C23" s="118">
        <v>6116</v>
      </c>
      <c r="D23" s="121" t="s">
        <v>339</v>
      </c>
      <c r="E23" s="68">
        <v>8974.66</v>
      </c>
      <c r="F23" s="68">
        <v>25000</v>
      </c>
      <c r="G23" s="68">
        <v>25000</v>
      </c>
      <c r="H23" s="68">
        <v>9104.67</v>
      </c>
      <c r="I23" s="55">
        <f t="shared" si="0"/>
        <v>101.44863426581064</v>
      </c>
      <c r="J23" s="55">
        <f t="shared" si="1"/>
        <v>36.418679999999995</v>
      </c>
      <c r="K23" s="55">
        <f t="shared" si="2"/>
        <v>0.3999999999999999</v>
      </c>
      <c r="L23" s="1">
        <v>-1</v>
      </c>
    </row>
    <row r="24" spans="1:12" ht="14.25">
      <c r="A24" s="118">
        <v>6117</v>
      </c>
      <c r="B24" s="118"/>
      <c r="C24" s="118">
        <v>6117</v>
      </c>
      <c r="D24" s="121" t="s">
        <v>340</v>
      </c>
      <c r="E24" s="68"/>
      <c r="F24" s="68">
        <v>-700000</v>
      </c>
      <c r="G24" s="68">
        <v>-700000</v>
      </c>
      <c r="H24" s="68">
        <v>-71588.77</v>
      </c>
      <c r="I24" s="589" t="e">
        <f t="shared" si="0"/>
        <v>#DIV/0!</v>
      </c>
      <c r="J24" s="55">
        <f t="shared" si="1"/>
        <v>10.226967142857143</v>
      </c>
      <c r="K24" s="55">
        <f t="shared" si="2"/>
        <v>-0.014285714285714284</v>
      </c>
      <c r="L24" s="1">
        <v>-1</v>
      </c>
    </row>
    <row r="25" spans="1:11" ht="16.5" customHeight="1" hidden="1">
      <c r="A25" s="118"/>
      <c r="B25" s="118"/>
      <c r="C25" s="118"/>
      <c r="D25" s="121" t="s">
        <v>336</v>
      </c>
      <c r="E25" s="68"/>
      <c r="F25" s="68"/>
      <c r="G25" s="68"/>
      <c r="H25" s="68"/>
      <c r="I25" s="68"/>
      <c r="J25" s="58" t="e">
        <f t="shared" si="1"/>
        <v>#DIV/0!</v>
      </c>
      <c r="K25" s="55" t="e">
        <f aca="true" t="shared" si="3" ref="K25:K30">J25/I25*100</f>
        <v>#DIV/0!</v>
      </c>
    </row>
    <row r="26" spans="1:11" ht="16.5" customHeight="1" hidden="1">
      <c r="A26" s="118"/>
      <c r="B26" s="118"/>
      <c r="C26" s="118"/>
      <c r="D26" s="121" t="s">
        <v>337</v>
      </c>
      <c r="E26" s="68"/>
      <c r="F26" s="68"/>
      <c r="G26" s="68"/>
      <c r="H26" s="68"/>
      <c r="I26" s="68"/>
      <c r="J26" s="58" t="e">
        <f t="shared" si="1"/>
        <v>#DIV/0!</v>
      </c>
      <c r="K26" s="55" t="e">
        <f t="shared" si="3"/>
        <v>#DIV/0!</v>
      </c>
    </row>
    <row r="27" spans="1:11" ht="18" customHeight="1" hidden="1">
      <c r="A27" s="27"/>
      <c r="B27" s="27"/>
      <c r="C27" s="27"/>
      <c r="D27" s="124" t="s">
        <v>343</v>
      </c>
      <c r="E27" s="125"/>
      <c r="F27" s="125"/>
      <c r="G27" s="125"/>
      <c r="H27" s="125"/>
      <c r="I27" s="125"/>
      <c r="J27" s="58" t="e">
        <f t="shared" si="1"/>
        <v>#DIV/0!</v>
      </c>
      <c r="K27" s="55" t="e">
        <f t="shared" si="3"/>
        <v>#DIV/0!</v>
      </c>
    </row>
    <row r="28" spans="1:11" ht="11.25" customHeight="1" hidden="1">
      <c r="A28" s="118"/>
      <c r="B28" s="118"/>
      <c r="C28" s="118"/>
      <c r="D28" s="121" t="s">
        <v>344</v>
      </c>
      <c r="E28" s="68"/>
      <c r="F28" s="68"/>
      <c r="G28" s="68"/>
      <c r="H28" s="68"/>
      <c r="I28" s="68"/>
      <c r="J28" s="58" t="e">
        <f t="shared" si="1"/>
        <v>#DIV/0!</v>
      </c>
      <c r="K28" s="55" t="e">
        <f t="shared" si="3"/>
        <v>#DIV/0!</v>
      </c>
    </row>
    <row r="29" spans="1:11" ht="12.75" customHeight="1" hidden="1">
      <c r="A29" s="31"/>
      <c r="B29" s="31"/>
      <c r="C29" s="31"/>
      <c r="D29" s="32"/>
      <c r="E29" s="33"/>
      <c r="F29" s="33"/>
      <c r="G29" s="33"/>
      <c r="H29" s="33"/>
      <c r="I29" s="33"/>
      <c r="J29" s="58" t="e">
        <f t="shared" si="1"/>
        <v>#DIV/0!</v>
      </c>
      <c r="K29" s="55" t="e">
        <f t="shared" si="3"/>
        <v>#DIV/0!</v>
      </c>
    </row>
    <row r="30" spans="1:11" ht="11.25" customHeight="1" hidden="1">
      <c r="A30" s="31"/>
      <c r="B30" s="31"/>
      <c r="C30" s="31"/>
      <c r="D30" s="32"/>
      <c r="E30" s="33"/>
      <c r="F30" s="33"/>
      <c r="G30" s="33"/>
      <c r="H30" s="33"/>
      <c r="I30" s="33"/>
      <c r="J30" s="58" t="e">
        <f t="shared" si="1"/>
        <v>#DIV/0!</v>
      </c>
      <c r="K30" s="55" t="e">
        <f t="shared" si="3"/>
        <v>#DIV/0!</v>
      </c>
    </row>
    <row r="31" spans="1:11" ht="15.75">
      <c r="A31" s="27"/>
      <c r="B31" s="27"/>
      <c r="C31" s="27">
        <v>613</v>
      </c>
      <c r="D31" s="28" t="s">
        <v>345</v>
      </c>
      <c r="E31" s="69">
        <f>E32+E33</f>
        <v>141698.59</v>
      </c>
      <c r="F31" s="69">
        <f>F32+F33</f>
        <v>210000</v>
      </c>
      <c r="G31" s="69">
        <f>G32+G33</f>
        <v>210000</v>
      </c>
      <c r="H31" s="69">
        <f>H32+H33</f>
        <v>185935.29</v>
      </c>
      <c r="I31" s="58">
        <f aca="true" t="shared" si="4" ref="I31:I42">H31/E31*100</f>
        <v>131.21887098523706</v>
      </c>
      <c r="J31" s="58">
        <f t="shared" si="1"/>
        <v>88.5406142857143</v>
      </c>
      <c r="K31" s="58">
        <f aca="true" t="shared" si="5" ref="K31:K42">J31/H31*100</f>
        <v>0.04761904761904762</v>
      </c>
    </row>
    <row r="32" spans="1:12" ht="14.25">
      <c r="A32" s="118">
        <v>6131</v>
      </c>
      <c r="B32" s="118"/>
      <c r="C32" s="118">
        <v>6131</v>
      </c>
      <c r="D32" s="121" t="s">
        <v>346</v>
      </c>
      <c r="E32" s="68">
        <v>3600</v>
      </c>
      <c r="F32" s="68">
        <v>10000</v>
      </c>
      <c r="G32" s="68">
        <v>10000</v>
      </c>
      <c r="H32" s="68">
        <v>4600</v>
      </c>
      <c r="I32" s="55">
        <f t="shared" si="4"/>
        <v>127.77777777777777</v>
      </c>
      <c r="J32" s="55">
        <f t="shared" si="1"/>
        <v>46</v>
      </c>
      <c r="K32" s="55">
        <f t="shared" si="5"/>
        <v>1</v>
      </c>
      <c r="L32" s="1">
        <v>-1</v>
      </c>
    </row>
    <row r="33" spans="1:12" ht="14.25">
      <c r="A33" s="118">
        <v>6134</v>
      </c>
      <c r="B33" s="118"/>
      <c r="C33" s="118">
        <v>6134</v>
      </c>
      <c r="D33" s="121" t="s">
        <v>347</v>
      </c>
      <c r="E33" s="68">
        <v>138098.59</v>
      </c>
      <c r="F33" s="68">
        <v>200000</v>
      </c>
      <c r="G33" s="68">
        <v>200000</v>
      </c>
      <c r="H33" s="68">
        <v>181335.29</v>
      </c>
      <c r="I33" s="55">
        <f t="shared" si="4"/>
        <v>131.30857454808194</v>
      </c>
      <c r="J33" s="55">
        <f t="shared" si="1"/>
        <v>90.66764500000001</v>
      </c>
      <c r="K33" s="55">
        <f t="shared" si="5"/>
        <v>0.05</v>
      </c>
      <c r="L33" s="1">
        <v>-1</v>
      </c>
    </row>
    <row r="34" spans="1:11" ht="15.75">
      <c r="A34" s="27"/>
      <c r="B34" s="27"/>
      <c r="C34" s="27">
        <v>614</v>
      </c>
      <c r="D34" s="28" t="s">
        <v>348</v>
      </c>
      <c r="E34" s="126">
        <f>E35+E36</f>
        <v>32531.52</v>
      </c>
      <c r="F34" s="126">
        <f>F35+F36</f>
        <v>60000</v>
      </c>
      <c r="G34" s="126">
        <f>G35+G36</f>
        <v>60000</v>
      </c>
      <c r="H34" s="126">
        <f>H35+H36</f>
        <v>32324.26</v>
      </c>
      <c r="I34" s="58">
        <f t="shared" si="4"/>
        <v>99.36289481708815</v>
      </c>
      <c r="J34" s="58">
        <f t="shared" si="1"/>
        <v>53.87376666666667</v>
      </c>
      <c r="K34" s="58">
        <f t="shared" si="5"/>
        <v>0.16666666666666669</v>
      </c>
    </row>
    <row r="35" spans="1:12" ht="14.25">
      <c r="A35" s="118">
        <v>6142</v>
      </c>
      <c r="B35" s="118"/>
      <c r="C35" s="118">
        <v>6142</v>
      </c>
      <c r="D35" s="121" t="s">
        <v>349</v>
      </c>
      <c r="E35" s="68">
        <v>32111.52</v>
      </c>
      <c r="F35" s="68">
        <v>50000</v>
      </c>
      <c r="G35" s="68">
        <v>50000</v>
      </c>
      <c r="H35" s="68">
        <v>32324.26</v>
      </c>
      <c r="I35" s="55">
        <f t="shared" si="4"/>
        <v>100.6625036746937</v>
      </c>
      <c r="J35" s="55">
        <f t="shared" si="1"/>
        <v>64.64852</v>
      </c>
      <c r="K35" s="55">
        <f t="shared" si="5"/>
        <v>0.2</v>
      </c>
      <c r="L35" s="1">
        <v>-1</v>
      </c>
    </row>
    <row r="36" spans="1:12" ht="14.25">
      <c r="A36" s="118">
        <v>6145</v>
      </c>
      <c r="B36" s="118"/>
      <c r="C36" s="118">
        <v>6145</v>
      </c>
      <c r="D36" s="121" t="s">
        <v>350</v>
      </c>
      <c r="E36" s="127">
        <v>420</v>
      </c>
      <c r="F36" s="127">
        <v>10000</v>
      </c>
      <c r="G36" s="127">
        <v>10000</v>
      </c>
      <c r="H36" s="127"/>
      <c r="I36" s="55">
        <f t="shared" si="4"/>
        <v>0</v>
      </c>
      <c r="J36" s="55">
        <f t="shared" si="1"/>
        <v>0</v>
      </c>
      <c r="K36" s="55" t="e">
        <f t="shared" si="5"/>
        <v>#DIV/0!</v>
      </c>
      <c r="L36" s="1">
        <v>-1</v>
      </c>
    </row>
    <row r="37" spans="1:11" ht="15.75">
      <c r="A37" s="128"/>
      <c r="B37" s="128"/>
      <c r="C37" s="128">
        <v>63</v>
      </c>
      <c r="D37" s="129" t="s">
        <v>351</v>
      </c>
      <c r="E37" s="117">
        <f>E38+E41+E71+E87</f>
        <v>1818049.1800000002</v>
      </c>
      <c r="F37" s="117">
        <f>F38+F41+F71+F87+F90</f>
        <v>27455000</v>
      </c>
      <c r="G37" s="117">
        <f>G38+G41+G71+G87+G90</f>
        <v>27455000</v>
      </c>
      <c r="H37" s="117">
        <f>H38+H41+H71+H87+H90</f>
        <v>782952.88</v>
      </c>
      <c r="I37" s="117">
        <f t="shared" si="4"/>
        <v>43.065550074943516</v>
      </c>
      <c r="J37" s="117">
        <f>H37/G37*100</f>
        <v>2.851767911127299</v>
      </c>
      <c r="K37" s="117">
        <f t="shared" si="5"/>
        <v>0.00036423238025860496</v>
      </c>
    </row>
    <row r="38" spans="1:11" ht="20.25" customHeight="1">
      <c r="A38" s="27"/>
      <c r="B38" s="27"/>
      <c r="C38" s="27">
        <v>632</v>
      </c>
      <c r="D38" s="28" t="s">
        <v>352</v>
      </c>
      <c r="E38" s="130"/>
      <c r="F38" s="130">
        <f>F39+F40</f>
        <v>800000</v>
      </c>
      <c r="G38" s="130">
        <f>G39+G40</f>
        <v>800000</v>
      </c>
      <c r="H38" s="130">
        <f>H39+H40</f>
        <v>288295.53</v>
      </c>
      <c r="I38" s="131" t="e">
        <f t="shared" si="4"/>
        <v>#DIV/0!</v>
      </c>
      <c r="J38" s="58">
        <f>H38/G38*100</f>
        <v>36.036941250000005</v>
      </c>
      <c r="K38" s="131">
        <f t="shared" si="5"/>
        <v>0.0125</v>
      </c>
    </row>
    <row r="39" spans="1:11" ht="20.25" customHeight="1">
      <c r="A39" s="27"/>
      <c r="B39" s="27"/>
      <c r="C39" s="123">
        <v>6323</v>
      </c>
      <c r="D39" s="132" t="s">
        <v>308</v>
      </c>
      <c r="E39" s="130"/>
      <c r="F39" s="133">
        <v>500000</v>
      </c>
      <c r="G39" s="133">
        <v>500000</v>
      </c>
      <c r="H39" s="133">
        <v>288295.53</v>
      </c>
      <c r="I39" s="122" t="e">
        <f>H39/E39*100</f>
        <v>#DIV/0!</v>
      </c>
      <c r="J39" s="55">
        <f>H39/G39*100</f>
        <v>57.659106</v>
      </c>
      <c r="K39" s="131"/>
    </row>
    <row r="40" spans="1:11" ht="31.5" customHeight="1">
      <c r="A40" s="123">
        <v>6324</v>
      </c>
      <c r="B40" s="123"/>
      <c r="C40" s="123">
        <v>6324</v>
      </c>
      <c r="D40" s="132" t="s">
        <v>309</v>
      </c>
      <c r="E40" s="130"/>
      <c r="F40" s="133">
        <v>300000</v>
      </c>
      <c r="G40" s="133">
        <v>300000</v>
      </c>
      <c r="H40" s="130"/>
      <c r="I40" s="122" t="e">
        <f t="shared" si="4"/>
        <v>#DIV/0!</v>
      </c>
      <c r="J40" s="55">
        <f aca="true" t="shared" si="6" ref="J40:J89">H40/G40*100</f>
        <v>0</v>
      </c>
      <c r="K40" s="122" t="e">
        <f t="shared" si="5"/>
        <v>#DIV/0!</v>
      </c>
    </row>
    <row r="41" spans="1:11" ht="15.75">
      <c r="A41" s="27"/>
      <c r="B41" s="27"/>
      <c r="C41" s="27">
        <v>633</v>
      </c>
      <c r="D41" s="28" t="s">
        <v>353</v>
      </c>
      <c r="E41" s="69">
        <f>E42+E55</f>
        <v>667403.87</v>
      </c>
      <c r="F41" s="69">
        <f>F42+F55</f>
        <v>2600000</v>
      </c>
      <c r="G41" s="69">
        <f>G42+G55</f>
        <v>2600000</v>
      </c>
      <c r="H41" s="69">
        <f>H42+H55</f>
        <v>357901.64999999997</v>
      </c>
      <c r="I41" s="58">
        <f t="shared" si="4"/>
        <v>53.62594765894899</v>
      </c>
      <c r="J41" s="58">
        <f t="shared" si="6"/>
        <v>13.765448076923075</v>
      </c>
      <c r="K41" s="58">
        <f t="shared" si="5"/>
        <v>0.0038461538461538464</v>
      </c>
    </row>
    <row r="42" spans="1:11" ht="15">
      <c r="A42" s="134"/>
      <c r="B42" s="134"/>
      <c r="C42" s="134">
        <v>6331</v>
      </c>
      <c r="D42" s="135" t="s">
        <v>354</v>
      </c>
      <c r="E42" s="69">
        <f>E46+E47+E48+E51+E53</f>
        <v>61000</v>
      </c>
      <c r="F42" s="69">
        <f>F46+F47+F48+F51+F53</f>
        <v>300000</v>
      </c>
      <c r="G42" s="69">
        <f>G46+G47+G48+G51+G53</f>
        <v>300000</v>
      </c>
      <c r="H42" s="69">
        <f>H47+H48+H51+H52+H53</f>
        <v>77285.11</v>
      </c>
      <c r="I42" s="58">
        <f t="shared" si="4"/>
        <v>126.69690163934426</v>
      </c>
      <c r="J42" s="58">
        <f t="shared" si="6"/>
        <v>25.761703333333337</v>
      </c>
      <c r="K42" s="58">
        <f t="shared" si="5"/>
        <v>0.03333333333333334</v>
      </c>
    </row>
    <row r="43" spans="1:11" ht="13.5" customHeight="1" hidden="1">
      <c r="A43" s="31"/>
      <c r="B43" s="31"/>
      <c r="C43" s="31"/>
      <c r="D43" s="40" t="s">
        <v>355</v>
      </c>
      <c r="E43" s="33"/>
      <c r="F43" s="33"/>
      <c r="G43" s="33"/>
      <c r="H43" s="33"/>
      <c r="I43" s="33"/>
      <c r="J43" s="58" t="e">
        <f t="shared" si="6"/>
        <v>#DIV/0!</v>
      </c>
      <c r="K43" s="55" t="e">
        <f aca="true" t="shared" si="7" ref="K43:K73">J43/I43*100</f>
        <v>#DIV/0!</v>
      </c>
    </row>
    <row r="44" spans="1:11" ht="15.75" customHeight="1" hidden="1">
      <c r="A44" s="31"/>
      <c r="B44" s="31"/>
      <c r="C44" s="31"/>
      <c r="D44" s="40" t="s">
        <v>356</v>
      </c>
      <c r="E44" s="33"/>
      <c r="F44" s="33"/>
      <c r="G44" s="33"/>
      <c r="H44" s="33"/>
      <c r="I44" s="33"/>
      <c r="J44" s="58" t="e">
        <f t="shared" si="6"/>
        <v>#DIV/0!</v>
      </c>
      <c r="K44" s="55" t="e">
        <f t="shared" si="7"/>
        <v>#DIV/0!</v>
      </c>
    </row>
    <row r="45" spans="1:11" ht="13.5" customHeight="1" hidden="1">
      <c r="A45" s="31"/>
      <c r="B45" s="31"/>
      <c r="C45" s="31"/>
      <c r="D45" s="40" t="s">
        <v>357</v>
      </c>
      <c r="E45" s="33"/>
      <c r="F45" s="33"/>
      <c r="G45" s="33"/>
      <c r="H45" s="33"/>
      <c r="I45" s="33"/>
      <c r="J45" s="58" t="e">
        <f t="shared" si="6"/>
        <v>#DIV/0!</v>
      </c>
      <c r="K45" s="55" t="e">
        <f t="shared" si="7"/>
        <v>#DIV/0!</v>
      </c>
    </row>
    <row r="46" spans="1:11" ht="15" customHeight="1" hidden="1">
      <c r="A46" s="118"/>
      <c r="B46" s="118"/>
      <c r="C46" s="118"/>
      <c r="D46" s="136" t="s">
        <v>358</v>
      </c>
      <c r="E46" s="68"/>
      <c r="F46" s="68"/>
      <c r="G46" s="68"/>
      <c r="H46" s="68"/>
      <c r="I46" s="68"/>
      <c r="J46" s="58" t="e">
        <f t="shared" si="6"/>
        <v>#DIV/0!</v>
      </c>
      <c r="K46" s="122" t="e">
        <f>J46/H46*100</f>
        <v>#DIV/0!</v>
      </c>
    </row>
    <row r="47" spans="1:12" ht="28.5" customHeight="1">
      <c r="A47" s="118">
        <v>63311001</v>
      </c>
      <c r="B47" s="118"/>
      <c r="C47" s="118">
        <v>6331</v>
      </c>
      <c r="D47" s="137" t="s">
        <v>1010</v>
      </c>
      <c r="E47" s="68">
        <v>3600</v>
      </c>
      <c r="F47" s="68">
        <v>200000</v>
      </c>
      <c r="G47" s="68">
        <v>200000</v>
      </c>
      <c r="H47" s="68">
        <v>62285.11</v>
      </c>
      <c r="I47" s="55">
        <f>H47/E47*100</f>
        <v>1730.1419444444446</v>
      </c>
      <c r="J47" s="55">
        <f t="shared" si="6"/>
        <v>31.142554999999998</v>
      </c>
      <c r="K47" s="55">
        <f>J47/H47*100</f>
        <v>0.05</v>
      </c>
      <c r="L47" s="1">
        <v>-1</v>
      </c>
    </row>
    <row r="48" spans="1:12" ht="17.25" customHeight="1" hidden="1">
      <c r="A48" s="396" t="s">
        <v>924</v>
      </c>
      <c r="B48" s="118"/>
      <c r="C48" s="118">
        <v>6331</v>
      </c>
      <c r="D48" s="137" t="s">
        <v>359</v>
      </c>
      <c r="E48" s="68"/>
      <c r="F48" s="68"/>
      <c r="G48" s="68"/>
      <c r="H48" s="68"/>
      <c r="I48" s="122" t="e">
        <f aca="true" t="shared" si="8" ref="I48:I53">H48/E48*100</f>
        <v>#DIV/0!</v>
      </c>
      <c r="J48" s="122" t="e">
        <f t="shared" si="6"/>
        <v>#DIV/0!</v>
      </c>
      <c r="K48" s="55" t="e">
        <f t="shared" si="7"/>
        <v>#DIV/0!</v>
      </c>
      <c r="L48" s="1">
        <v>-1</v>
      </c>
    </row>
    <row r="49" spans="1:11" ht="27" customHeight="1" hidden="1">
      <c r="A49" s="118"/>
      <c r="B49" s="118"/>
      <c r="C49" s="118"/>
      <c r="D49" s="137" t="s">
        <v>360</v>
      </c>
      <c r="E49" s="68"/>
      <c r="F49" s="68"/>
      <c r="G49" s="68"/>
      <c r="H49" s="68"/>
      <c r="I49" s="55" t="e">
        <f t="shared" si="8"/>
        <v>#DIV/0!</v>
      </c>
      <c r="J49" s="55" t="e">
        <f t="shared" si="6"/>
        <v>#DIV/0!</v>
      </c>
      <c r="K49" s="55" t="e">
        <f t="shared" si="7"/>
        <v>#DIV/0!</v>
      </c>
    </row>
    <row r="50" spans="1:11" ht="2.25" customHeight="1" hidden="1">
      <c r="A50" s="118"/>
      <c r="B50" s="118"/>
      <c r="C50" s="118">
        <v>6331</v>
      </c>
      <c r="D50" s="137" t="s">
        <v>361</v>
      </c>
      <c r="E50" s="68"/>
      <c r="F50" s="68"/>
      <c r="G50" s="68"/>
      <c r="H50" s="68"/>
      <c r="I50" s="55" t="e">
        <f t="shared" si="8"/>
        <v>#DIV/0!</v>
      </c>
      <c r="J50" s="55" t="e">
        <f t="shared" si="6"/>
        <v>#DIV/0!</v>
      </c>
      <c r="K50" s="55" t="e">
        <f t="shared" si="7"/>
        <v>#DIV/0!</v>
      </c>
    </row>
    <row r="51" spans="1:12" ht="17.25" customHeight="1" hidden="1">
      <c r="A51" s="118">
        <v>63311005</v>
      </c>
      <c r="B51" s="118"/>
      <c r="C51" s="118">
        <v>6331</v>
      </c>
      <c r="D51" s="137" t="s">
        <v>362</v>
      </c>
      <c r="E51" s="68"/>
      <c r="F51" s="68"/>
      <c r="G51" s="68"/>
      <c r="H51" s="68"/>
      <c r="I51" s="55" t="e">
        <f t="shared" si="8"/>
        <v>#DIV/0!</v>
      </c>
      <c r="J51" s="589" t="e">
        <f>H51/G51*100</f>
        <v>#DIV/0!</v>
      </c>
      <c r="K51" s="55"/>
      <c r="L51" s="1">
        <v>-1</v>
      </c>
    </row>
    <row r="52" spans="1:11" ht="14.25" hidden="1">
      <c r="A52" s="118"/>
      <c r="B52" s="118"/>
      <c r="C52" s="118"/>
      <c r="D52" s="137" t="s">
        <v>434</v>
      </c>
      <c r="E52" s="68"/>
      <c r="F52" s="68"/>
      <c r="G52" s="68"/>
      <c r="H52" s="68"/>
      <c r="I52" s="55" t="e">
        <f t="shared" si="8"/>
        <v>#DIV/0!</v>
      </c>
      <c r="J52" s="55"/>
      <c r="K52" s="55"/>
    </row>
    <row r="53" spans="1:14" ht="29.25" customHeight="1">
      <c r="A53" s="525" t="s">
        <v>925</v>
      </c>
      <c r="B53" s="118"/>
      <c r="C53" s="118">
        <v>6331</v>
      </c>
      <c r="D53" s="137" t="s">
        <v>1013</v>
      </c>
      <c r="E53" s="68">
        <v>57400</v>
      </c>
      <c r="F53" s="68">
        <v>100000</v>
      </c>
      <c r="G53" s="68">
        <v>100000</v>
      </c>
      <c r="H53" s="68">
        <v>15000</v>
      </c>
      <c r="I53" s="55">
        <f t="shared" si="8"/>
        <v>26.132404181184672</v>
      </c>
      <c r="J53" s="55">
        <f t="shared" si="6"/>
        <v>15</v>
      </c>
      <c r="K53" s="122">
        <f>J53/H53*100</f>
        <v>0.1</v>
      </c>
      <c r="L53" s="1">
        <v>-1</v>
      </c>
      <c r="N53" s="525"/>
    </row>
    <row r="54" spans="1:11" ht="18.75" customHeight="1" hidden="1">
      <c r="A54" s="118"/>
      <c r="B54" s="118"/>
      <c r="C54" s="118"/>
      <c r="D54" s="393" t="s">
        <v>433</v>
      </c>
      <c r="E54" s="68"/>
      <c r="F54" s="68"/>
      <c r="G54" s="68"/>
      <c r="H54" s="68"/>
      <c r="I54" s="55"/>
      <c r="J54" s="55"/>
      <c r="K54" s="122"/>
    </row>
    <row r="55" spans="1:16" ht="16.5" customHeight="1">
      <c r="A55" s="134"/>
      <c r="B55" s="134"/>
      <c r="C55" s="134">
        <v>6332</v>
      </c>
      <c r="D55" s="135" t="s">
        <v>363</v>
      </c>
      <c r="E55" s="126">
        <f>E56+E62+E63+E65+E67+E68</f>
        <v>606403.87</v>
      </c>
      <c r="F55" s="69">
        <f>F56+F62+F63+F65+F66+F67+F68</f>
        <v>2300000</v>
      </c>
      <c r="G55" s="69">
        <f>G56+G62+G63+G65+G66+G67+G68</f>
        <v>2300000</v>
      </c>
      <c r="H55" s="69">
        <f>H56+H62+H63+H65+H66+H67+H68</f>
        <v>280616.54</v>
      </c>
      <c r="I55" s="58">
        <f>H55/E55*100</f>
        <v>46.275519316853966</v>
      </c>
      <c r="J55" s="58">
        <f t="shared" si="6"/>
        <v>12.20071913043478</v>
      </c>
      <c r="K55" s="131">
        <f>J55/H55*100</f>
        <v>0.004347826086956521</v>
      </c>
      <c r="P55" s="106"/>
    </row>
    <row r="56" spans="1:11" ht="18.75" customHeight="1" hidden="1">
      <c r="A56" s="118"/>
      <c r="B56" s="118"/>
      <c r="C56" s="118"/>
      <c r="D56" s="453" t="s">
        <v>364</v>
      </c>
      <c r="E56" s="68"/>
      <c r="F56" s="463"/>
      <c r="G56" s="68"/>
      <c r="H56" s="456"/>
      <c r="I56" s="122"/>
      <c r="J56" s="58" t="e">
        <f t="shared" si="6"/>
        <v>#DIV/0!</v>
      </c>
      <c r="K56" s="55" t="e">
        <f t="shared" si="7"/>
        <v>#DIV/0!</v>
      </c>
    </row>
    <row r="57" spans="1:11" ht="16.5" customHeight="1" hidden="1">
      <c r="A57" s="31"/>
      <c r="B57" s="31"/>
      <c r="C57" s="31"/>
      <c r="D57" s="40" t="s">
        <v>368</v>
      </c>
      <c r="E57" s="460"/>
      <c r="F57" s="33"/>
      <c r="G57" s="460"/>
      <c r="H57" s="33"/>
      <c r="I57" s="34"/>
      <c r="J57" s="58" t="e">
        <f t="shared" si="6"/>
        <v>#DIV/0!</v>
      </c>
      <c r="K57" s="55" t="e">
        <f t="shared" si="7"/>
        <v>#DIV/0!</v>
      </c>
    </row>
    <row r="58" spans="1:11" ht="17.25" customHeight="1" hidden="1">
      <c r="A58" s="31"/>
      <c r="B58" s="31"/>
      <c r="C58" s="31"/>
      <c r="D58" s="40" t="s">
        <v>369</v>
      </c>
      <c r="E58" s="33"/>
      <c r="F58" s="33"/>
      <c r="G58" s="33"/>
      <c r="H58" s="33"/>
      <c r="I58" s="34"/>
      <c r="J58" s="58" t="e">
        <f t="shared" si="6"/>
        <v>#DIV/0!</v>
      </c>
      <c r="K58" s="55" t="e">
        <f t="shared" si="7"/>
        <v>#DIV/0!</v>
      </c>
    </row>
    <row r="59" spans="1:11" ht="16.5" customHeight="1" hidden="1">
      <c r="A59" s="31"/>
      <c r="B59" s="31"/>
      <c r="C59" s="31"/>
      <c r="D59" s="40" t="s">
        <v>370</v>
      </c>
      <c r="E59" s="33"/>
      <c r="F59" s="33"/>
      <c r="G59" s="33"/>
      <c r="H59" s="33"/>
      <c r="I59" s="34"/>
      <c r="J59" s="58" t="e">
        <f t="shared" si="6"/>
        <v>#DIV/0!</v>
      </c>
      <c r="K59" s="55" t="e">
        <f t="shared" si="7"/>
        <v>#DIV/0!</v>
      </c>
    </row>
    <row r="60" spans="1:11" ht="17.25" customHeight="1" hidden="1">
      <c r="A60" s="31"/>
      <c r="B60" s="31"/>
      <c r="C60" s="31"/>
      <c r="D60" s="40"/>
      <c r="E60" s="33"/>
      <c r="F60" s="33"/>
      <c r="G60" s="33"/>
      <c r="H60" s="33"/>
      <c r="I60" s="34"/>
      <c r="J60" s="58" t="e">
        <f t="shared" si="6"/>
        <v>#DIV/0!</v>
      </c>
      <c r="K60" s="55" t="e">
        <f t="shared" si="7"/>
        <v>#DIV/0!</v>
      </c>
    </row>
    <row r="61" spans="1:11" ht="20.25" customHeight="1" hidden="1">
      <c r="A61" s="31"/>
      <c r="B61" s="31"/>
      <c r="C61" s="31"/>
      <c r="D61" s="40" t="s">
        <v>371</v>
      </c>
      <c r="E61" s="33"/>
      <c r="F61" s="33"/>
      <c r="G61" s="33"/>
      <c r="H61" s="33"/>
      <c r="I61" s="34"/>
      <c r="J61" s="58" t="e">
        <f t="shared" si="6"/>
        <v>#DIV/0!</v>
      </c>
      <c r="K61" s="55" t="e">
        <f t="shared" si="7"/>
        <v>#DIV/0!</v>
      </c>
    </row>
    <row r="62" spans="1:12" ht="33" customHeight="1">
      <c r="A62" s="118">
        <v>63321000</v>
      </c>
      <c r="B62" s="118"/>
      <c r="C62" s="118">
        <v>6332</v>
      </c>
      <c r="D62" s="137" t="s">
        <v>310</v>
      </c>
      <c r="E62" s="68"/>
      <c r="F62" s="68">
        <v>800000</v>
      </c>
      <c r="G62" s="68">
        <v>800000</v>
      </c>
      <c r="H62" s="68">
        <v>33114.57</v>
      </c>
      <c r="I62" s="589" t="e">
        <f>H62/E62*100</f>
        <v>#DIV/0!</v>
      </c>
      <c r="J62" s="55">
        <f t="shared" si="6"/>
        <v>4.13932125</v>
      </c>
      <c r="K62" s="122">
        <f>J62/H62*100</f>
        <v>0.0125</v>
      </c>
      <c r="L62" s="1">
        <v>-1</v>
      </c>
    </row>
    <row r="63" spans="1:11" ht="34.5" customHeight="1" hidden="1">
      <c r="A63" s="118"/>
      <c r="B63" s="118"/>
      <c r="C63" s="118">
        <v>6332</v>
      </c>
      <c r="D63" s="137" t="s">
        <v>955</v>
      </c>
      <c r="E63" s="68"/>
      <c r="F63" s="68"/>
      <c r="G63" s="68"/>
      <c r="H63" s="68"/>
      <c r="I63" s="122"/>
      <c r="J63" s="131" t="e">
        <f t="shared" si="6"/>
        <v>#DIV/0!</v>
      </c>
      <c r="K63" s="122" t="e">
        <f t="shared" si="7"/>
        <v>#DIV/0!</v>
      </c>
    </row>
    <row r="64" spans="1:11" ht="23.25" customHeight="1" hidden="1">
      <c r="A64" s="118"/>
      <c r="B64" s="118"/>
      <c r="C64" s="118"/>
      <c r="D64" s="137" t="s">
        <v>372</v>
      </c>
      <c r="E64" s="68"/>
      <c r="F64" s="68"/>
      <c r="G64" s="68"/>
      <c r="H64" s="68"/>
      <c r="I64" s="122"/>
      <c r="J64" s="131" t="e">
        <f t="shared" si="6"/>
        <v>#DIV/0!</v>
      </c>
      <c r="K64" s="122" t="e">
        <f t="shared" si="7"/>
        <v>#DIV/0!</v>
      </c>
    </row>
    <row r="65" spans="1:12" ht="22.5" customHeight="1" hidden="1">
      <c r="A65" s="118">
        <v>63322001</v>
      </c>
      <c r="B65" s="118"/>
      <c r="C65" s="118">
        <v>6332</v>
      </c>
      <c r="D65" s="137" t="s">
        <v>373</v>
      </c>
      <c r="E65" s="120"/>
      <c r="F65" s="120"/>
      <c r="G65" s="120"/>
      <c r="H65" s="120"/>
      <c r="I65" s="122" t="e">
        <f>H65/E65*100</f>
        <v>#DIV/0!</v>
      </c>
      <c r="J65" s="131" t="e">
        <f t="shared" si="6"/>
        <v>#DIV/0!</v>
      </c>
      <c r="K65" s="122" t="e">
        <f>J65/H65*100</f>
        <v>#DIV/0!</v>
      </c>
      <c r="L65" s="1">
        <v>-1</v>
      </c>
    </row>
    <row r="66" spans="1:11" ht="32.25" customHeight="1">
      <c r="A66" s="118"/>
      <c r="B66" s="118"/>
      <c r="C66" s="118">
        <v>6332</v>
      </c>
      <c r="D66" s="137" t="s">
        <v>1011</v>
      </c>
      <c r="E66" s="120"/>
      <c r="F66" s="120">
        <v>300000</v>
      </c>
      <c r="G66" s="120">
        <v>300000</v>
      </c>
      <c r="H66" s="120"/>
      <c r="I66" s="589" t="e">
        <f>H66/E66*100</f>
        <v>#DIV/0!</v>
      </c>
      <c r="J66" s="55">
        <f>H66/G66*100</f>
        <v>0</v>
      </c>
      <c r="K66" s="122"/>
    </row>
    <row r="67" spans="1:12" ht="32.25" customHeight="1">
      <c r="A67" s="118">
        <v>63322000</v>
      </c>
      <c r="B67" s="118"/>
      <c r="C67" s="118">
        <v>6332</v>
      </c>
      <c r="D67" s="137" t="s">
        <v>311</v>
      </c>
      <c r="E67" s="68">
        <v>606403.87</v>
      </c>
      <c r="F67" s="68">
        <v>1200000</v>
      </c>
      <c r="G67" s="68">
        <v>1200000</v>
      </c>
      <c r="H67" s="68">
        <v>247501.97</v>
      </c>
      <c r="I67" s="58">
        <f>H67/E67*100</f>
        <v>40.814708191093835</v>
      </c>
      <c r="J67" s="58">
        <f t="shared" si="6"/>
        <v>20.625164166666668</v>
      </c>
      <c r="K67" s="122">
        <f>J67/H67*100</f>
        <v>0.008333333333333335</v>
      </c>
      <c r="L67" s="1">
        <v>-1</v>
      </c>
    </row>
    <row r="68" spans="1:11" ht="13.5" customHeight="1" hidden="1">
      <c r="A68" s="118"/>
      <c r="B68" s="118"/>
      <c r="C68" s="118"/>
      <c r="D68" s="137" t="s">
        <v>374</v>
      </c>
      <c r="E68" s="120"/>
      <c r="F68" s="120"/>
      <c r="G68" s="120"/>
      <c r="H68" s="120"/>
      <c r="I68" s="120"/>
      <c r="J68" s="58" t="e">
        <f t="shared" si="6"/>
        <v>#DIV/0!</v>
      </c>
      <c r="K68" s="55" t="e">
        <f t="shared" si="7"/>
        <v>#DIV/0!</v>
      </c>
    </row>
    <row r="69" spans="1:11" ht="15.75" customHeight="1" hidden="1">
      <c r="A69" s="118"/>
      <c r="B69" s="118"/>
      <c r="C69" s="118"/>
      <c r="D69" s="137"/>
      <c r="E69" s="120"/>
      <c r="F69" s="120"/>
      <c r="G69" s="120"/>
      <c r="H69" s="120"/>
      <c r="I69" s="120"/>
      <c r="J69" s="58" t="e">
        <f t="shared" si="6"/>
        <v>#DIV/0!</v>
      </c>
      <c r="K69" s="55" t="e">
        <f t="shared" si="7"/>
        <v>#DIV/0!</v>
      </c>
    </row>
    <row r="70" spans="1:11" ht="17.25" customHeight="1" hidden="1">
      <c r="A70" s="118"/>
      <c r="B70" s="118"/>
      <c r="C70" s="118"/>
      <c r="D70" s="137"/>
      <c r="E70" s="120"/>
      <c r="F70" s="120"/>
      <c r="G70" s="120"/>
      <c r="H70" s="120"/>
      <c r="I70" s="120"/>
      <c r="J70" s="58" t="e">
        <f t="shared" si="6"/>
        <v>#DIV/0!</v>
      </c>
      <c r="K70" s="55" t="e">
        <f t="shared" si="7"/>
        <v>#DIV/0!</v>
      </c>
    </row>
    <row r="71" spans="1:11" ht="18" customHeight="1">
      <c r="A71" s="27"/>
      <c r="B71" s="27"/>
      <c r="C71" s="27">
        <v>634</v>
      </c>
      <c r="D71" s="28" t="s">
        <v>375</v>
      </c>
      <c r="E71" s="69">
        <f>E74+E76+E77+E78+E79+E80+E82+E83+E85+E86</f>
        <v>1123750</v>
      </c>
      <c r="F71" s="69">
        <f>F74+F76+F77+F78+F79+F80+F82+F83+F85+F86</f>
        <v>8800000</v>
      </c>
      <c r="G71" s="69">
        <f>G74+G76+G77+G78+G79+G80+G82+G83+G85+G86</f>
        <v>8800000</v>
      </c>
      <c r="H71" s="69">
        <f>H74+H77+H85+H86</f>
        <v>105797.79</v>
      </c>
      <c r="I71" s="58">
        <f>H71/E71*100</f>
        <v>9.414708787541711</v>
      </c>
      <c r="J71" s="58">
        <f t="shared" si="6"/>
        <v>1.2022476136363636</v>
      </c>
      <c r="K71" s="58">
        <f>J71/H71*100</f>
        <v>0.0011363636363636363</v>
      </c>
    </row>
    <row r="72" spans="1:11" ht="23.25" customHeight="1" hidden="1">
      <c r="A72" s="31"/>
      <c r="B72" s="31"/>
      <c r="C72" s="31"/>
      <c r="D72" s="32" t="s">
        <v>376</v>
      </c>
      <c r="E72" s="33"/>
      <c r="F72" s="33"/>
      <c r="G72" s="33"/>
      <c r="H72" s="33"/>
      <c r="I72" s="33"/>
      <c r="J72" s="55" t="e">
        <f t="shared" si="6"/>
        <v>#DIV/0!</v>
      </c>
      <c r="K72" s="55" t="e">
        <f t="shared" si="7"/>
        <v>#DIV/0!</v>
      </c>
    </row>
    <row r="73" spans="1:11" ht="20.25" customHeight="1" hidden="1">
      <c r="A73" s="134"/>
      <c r="B73" s="134"/>
      <c r="C73" s="134"/>
      <c r="D73" s="132" t="s">
        <v>377</v>
      </c>
      <c r="E73" s="69"/>
      <c r="F73" s="69"/>
      <c r="G73" s="69"/>
      <c r="H73" s="69"/>
      <c r="I73" s="69"/>
      <c r="J73" s="55" t="e">
        <f t="shared" si="6"/>
        <v>#DIV/0!</v>
      </c>
      <c r="K73" s="55" t="e">
        <f t="shared" si="7"/>
        <v>#DIV/0!</v>
      </c>
    </row>
    <row r="74" spans="1:12" ht="18" customHeight="1">
      <c r="A74" s="118">
        <v>63414000</v>
      </c>
      <c r="B74" s="118"/>
      <c r="C74" s="118">
        <v>6341</v>
      </c>
      <c r="D74" s="119" t="s">
        <v>378</v>
      </c>
      <c r="E74" s="120"/>
      <c r="F74" s="120">
        <v>250000</v>
      </c>
      <c r="G74" s="120">
        <v>250000</v>
      </c>
      <c r="H74" s="120">
        <v>105797.79</v>
      </c>
      <c r="I74" s="589" t="e">
        <f aca="true" t="shared" si="9" ref="I74:I89">H74/E74*100</f>
        <v>#DIV/0!</v>
      </c>
      <c r="J74" s="55">
        <f t="shared" si="6"/>
        <v>42.319115999999994</v>
      </c>
      <c r="K74" s="55">
        <f>J74/H74*100</f>
        <v>0.039999999999999994</v>
      </c>
      <c r="L74" s="1">
        <v>-1</v>
      </c>
    </row>
    <row r="75" spans="1:11" ht="21" customHeight="1" hidden="1">
      <c r="A75" s="118"/>
      <c r="B75" s="118"/>
      <c r="C75" s="118"/>
      <c r="D75" s="119" t="s">
        <v>379</v>
      </c>
      <c r="E75" s="120"/>
      <c r="F75" s="120"/>
      <c r="G75" s="120"/>
      <c r="H75" s="120"/>
      <c r="I75" s="55" t="e">
        <f t="shared" si="9"/>
        <v>#DIV/0!</v>
      </c>
      <c r="J75" s="55" t="e">
        <f t="shared" si="6"/>
        <v>#DIV/0!</v>
      </c>
      <c r="K75" s="55"/>
    </row>
    <row r="76" spans="1:12" ht="20.25" customHeight="1" hidden="1">
      <c r="A76" s="118">
        <v>63416000</v>
      </c>
      <c r="B76" s="413"/>
      <c r="C76" s="413">
        <v>6341</v>
      </c>
      <c r="D76" s="119" t="s">
        <v>380</v>
      </c>
      <c r="E76" s="120"/>
      <c r="F76" s="120"/>
      <c r="G76" s="120"/>
      <c r="H76" s="120"/>
      <c r="I76" s="55"/>
      <c r="J76" s="416"/>
      <c r="K76" s="55"/>
      <c r="L76" s="1">
        <v>-1</v>
      </c>
    </row>
    <row r="77" spans="1:12" ht="30.75" customHeight="1">
      <c r="A77" s="412">
        <v>63425000</v>
      </c>
      <c r="B77" s="311"/>
      <c r="C77" s="413">
        <v>6342</v>
      </c>
      <c r="D77" s="119" t="s">
        <v>312</v>
      </c>
      <c r="E77" s="120">
        <v>1050000</v>
      </c>
      <c r="F77" s="120">
        <v>2400000</v>
      </c>
      <c r="G77" s="120">
        <v>2400000</v>
      </c>
      <c r="H77" s="120"/>
      <c r="I77" s="55">
        <f t="shared" si="9"/>
        <v>0</v>
      </c>
      <c r="J77" s="55">
        <f t="shared" si="6"/>
        <v>0</v>
      </c>
      <c r="K77" s="406"/>
      <c r="L77" s="1">
        <v>-1</v>
      </c>
    </row>
    <row r="78" spans="1:11" s="88" customFormat="1" ht="30" customHeight="1" hidden="1">
      <c r="A78" s="412">
        <v>63425000</v>
      </c>
      <c r="B78" s="412"/>
      <c r="C78" s="118">
        <v>6342</v>
      </c>
      <c r="D78" s="415" t="s">
        <v>381</v>
      </c>
      <c r="E78" s="120"/>
      <c r="F78" s="120"/>
      <c r="G78" s="120"/>
      <c r="H78" s="120">
        <v>-3495448.1799999997</v>
      </c>
      <c r="I78" s="55"/>
      <c r="J78" s="55"/>
      <c r="K78" s="418">
        <f aca="true" t="shared" si="10" ref="K78:K83">J78/H78*100</f>
        <v>0</v>
      </c>
    </row>
    <row r="79" spans="1:11" ht="29.25" customHeight="1" hidden="1">
      <c r="A79" s="394">
        <v>63425001</v>
      </c>
      <c r="B79" s="476"/>
      <c r="C79" s="335">
        <v>6342</v>
      </c>
      <c r="D79" s="414" t="s">
        <v>383</v>
      </c>
      <c r="E79" s="329"/>
      <c r="F79" s="329"/>
      <c r="G79" s="329"/>
      <c r="H79" s="329"/>
      <c r="I79" s="417" t="e">
        <f t="shared" si="9"/>
        <v>#DIV/0!</v>
      </c>
      <c r="J79" s="417" t="e">
        <f t="shared" si="6"/>
        <v>#DIV/0!</v>
      </c>
      <c r="K79" s="122" t="e">
        <f t="shared" si="10"/>
        <v>#DIV/0!</v>
      </c>
    </row>
    <row r="80" spans="1:11" ht="18.75" customHeight="1" hidden="1">
      <c r="A80" s="118"/>
      <c r="B80" s="118"/>
      <c r="C80" s="118"/>
      <c r="D80" s="119" t="s">
        <v>385</v>
      </c>
      <c r="E80" s="120"/>
      <c r="F80" s="120"/>
      <c r="G80" s="120"/>
      <c r="H80" s="120"/>
      <c r="I80" s="122" t="e">
        <f t="shared" si="9"/>
        <v>#DIV/0!</v>
      </c>
      <c r="J80" s="122" t="e">
        <f t="shared" si="6"/>
        <v>#DIV/0!</v>
      </c>
      <c r="K80" s="122" t="e">
        <f t="shared" si="10"/>
        <v>#DIV/0!</v>
      </c>
    </row>
    <row r="81" spans="1:11" ht="28.5" customHeight="1" hidden="1">
      <c r="A81" s="118">
        <v>63425003</v>
      </c>
      <c r="B81" s="118"/>
      <c r="C81" s="118">
        <v>6342</v>
      </c>
      <c r="D81" s="119" t="s">
        <v>385</v>
      </c>
      <c r="E81" s="120"/>
      <c r="F81" s="120"/>
      <c r="G81" s="120"/>
      <c r="H81" s="120"/>
      <c r="I81" s="122" t="e">
        <f>H81/E81*100</f>
        <v>#DIV/0!</v>
      </c>
      <c r="J81" s="122" t="e">
        <f>H81/G81*100</f>
        <v>#DIV/0!</v>
      </c>
      <c r="K81" s="122" t="e">
        <f t="shared" si="10"/>
        <v>#DIV/0!</v>
      </c>
    </row>
    <row r="82" spans="1:11" ht="24.75" customHeight="1" hidden="1">
      <c r="A82" s="118">
        <v>63425004</v>
      </c>
      <c r="B82" s="118"/>
      <c r="C82" s="118">
        <v>6342</v>
      </c>
      <c r="D82" s="119" t="s">
        <v>255</v>
      </c>
      <c r="E82" s="120"/>
      <c r="F82" s="120"/>
      <c r="G82" s="120"/>
      <c r="H82" s="120"/>
      <c r="I82" s="122" t="e">
        <f t="shared" si="9"/>
        <v>#DIV/0!</v>
      </c>
      <c r="J82" s="122" t="e">
        <f t="shared" si="6"/>
        <v>#DIV/0!</v>
      </c>
      <c r="K82" s="122" t="e">
        <f t="shared" si="10"/>
        <v>#DIV/0!</v>
      </c>
    </row>
    <row r="83" spans="1:11" ht="28.5" customHeight="1" hidden="1">
      <c r="A83" s="118"/>
      <c r="B83" s="118"/>
      <c r="C83" s="118"/>
      <c r="D83" s="234" t="s">
        <v>386</v>
      </c>
      <c r="E83" s="120"/>
      <c r="F83" s="120"/>
      <c r="G83" s="120"/>
      <c r="H83" s="120"/>
      <c r="I83" s="122" t="e">
        <f t="shared" si="9"/>
        <v>#DIV/0!</v>
      </c>
      <c r="J83" s="55" t="e">
        <f t="shared" si="6"/>
        <v>#DIV/0!</v>
      </c>
      <c r="K83" s="122" t="e">
        <f t="shared" si="10"/>
        <v>#DIV/0!</v>
      </c>
    </row>
    <row r="84" spans="1:11" ht="18.75" customHeight="1" hidden="1">
      <c r="A84" s="118"/>
      <c r="B84" s="413"/>
      <c r="C84" s="408"/>
      <c r="D84" s="119"/>
      <c r="E84" s="251"/>
      <c r="F84" s="120"/>
      <c r="G84" s="120"/>
      <c r="H84" s="120"/>
      <c r="I84" s="122"/>
      <c r="J84" s="55"/>
      <c r="K84" s="122"/>
    </row>
    <row r="85" spans="1:14" ht="45" customHeight="1">
      <c r="A85" s="412">
        <v>63425002</v>
      </c>
      <c r="B85" s="311"/>
      <c r="C85" s="413">
        <v>6342</v>
      </c>
      <c r="D85" s="119" t="s">
        <v>1012</v>
      </c>
      <c r="E85" s="120">
        <v>73750</v>
      </c>
      <c r="F85" s="120">
        <v>6000000</v>
      </c>
      <c r="G85" s="120">
        <v>6000000</v>
      </c>
      <c r="H85" s="120"/>
      <c r="I85" s="358">
        <f>H85/E85*100</f>
        <v>0</v>
      </c>
      <c r="J85" s="358">
        <f>H85/G85*100</f>
        <v>0</v>
      </c>
      <c r="K85" s="122"/>
      <c r="N85" s="580"/>
    </row>
    <row r="86" spans="1:11" ht="30" customHeight="1">
      <c r="A86" s="412"/>
      <c r="B86" s="311"/>
      <c r="C86" s="413">
        <v>6342</v>
      </c>
      <c r="D86" s="119" t="s">
        <v>313</v>
      </c>
      <c r="E86" s="120"/>
      <c r="F86" s="120">
        <v>150000</v>
      </c>
      <c r="G86" s="120">
        <v>150000</v>
      </c>
      <c r="H86" s="120"/>
      <c r="I86" s="589" t="e">
        <f>H86/E86*100</f>
        <v>#DIV/0!</v>
      </c>
      <c r="J86" s="55">
        <f>H86/G86*100</f>
        <v>0</v>
      </c>
      <c r="K86" s="122"/>
    </row>
    <row r="87" spans="1:11" ht="17.25" customHeight="1">
      <c r="A87" s="419"/>
      <c r="B87" s="419"/>
      <c r="C87" s="27">
        <v>635</v>
      </c>
      <c r="D87" s="420" t="s">
        <v>387</v>
      </c>
      <c r="E87" s="130">
        <f>E88+E89</f>
        <v>26895.31</v>
      </c>
      <c r="F87" s="130">
        <f>F88+F89</f>
        <v>405000</v>
      </c>
      <c r="G87" s="130">
        <f>G88+G89</f>
        <v>405000</v>
      </c>
      <c r="H87" s="130">
        <f>H88+H89</f>
        <v>30957.91</v>
      </c>
      <c r="I87" s="58">
        <f>H87/E87*100</f>
        <v>115.10523581992547</v>
      </c>
      <c r="J87" s="58">
        <f>H87/G87*100</f>
        <v>7.643928395061729</v>
      </c>
      <c r="K87" s="122"/>
    </row>
    <row r="88" spans="1:12" ht="19.5" customHeight="1">
      <c r="A88" s="118">
        <v>63516118</v>
      </c>
      <c r="B88" s="335"/>
      <c r="C88" s="335">
        <v>6351</v>
      </c>
      <c r="D88" s="119" t="s">
        <v>388</v>
      </c>
      <c r="E88" s="120">
        <v>26895.31</v>
      </c>
      <c r="F88" s="120">
        <v>55000</v>
      </c>
      <c r="G88" s="120">
        <v>55000</v>
      </c>
      <c r="H88" s="120">
        <v>30957.91</v>
      </c>
      <c r="I88" s="55">
        <f t="shared" si="9"/>
        <v>115.10523581992547</v>
      </c>
      <c r="J88" s="55">
        <f t="shared" si="6"/>
        <v>56.28710909090909</v>
      </c>
      <c r="K88" s="120"/>
      <c r="L88" s="1">
        <v>-1</v>
      </c>
    </row>
    <row r="89" spans="1:12" ht="18" customHeight="1">
      <c r="A89" s="118">
        <v>63516119</v>
      </c>
      <c r="B89" s="118"/>
      <c r="C89" s="118">
        <v>6351</v>
      </c>
      <c r="D89" s="119" t="s">
        <v>389</v>
      </c>
      <c r="E89" s="120"/>
      <c r="F89" s="120">
        <v>350000</v>
      </c>
      <c r="G89" s="120">
        <v>350000</v>
      </c>
      <c r="H89" s="120"/>
      <c r="I89" s="589" t="e">
        <f t="shared" si="9"/>
        <v>#DIV/0!</v>
      </c>
      <c r="J89" s="55">
        <f t="shared" si="6"/>
        <v>0</v>
      </c>
      <c r="K89" s="120"/>
      <c r="L89" s="1">
        <v>-1</v>
      </c>
    </row>
    <row r="90" spans="1:11" ht="17.25" customHeight="1">
      <c r="A90" s="118"/>
      <c r="B90" s="118"/>
      <c r="C90" s="144">
        <v>638</v>
      </c>
      <c r="D90" s="28" t="s">
        <v>437</v>
      </c>
      <c r="E90" s="120"/>
      <c r="F90" s="69">
        <f>F91</f>
        <v>14850000</v>
      </c>
      <c r="G90" s="69">
        <f>G91</f>
        <v>14850000</v>
      </c>
      <c r="H90" s="69">
        <f>H91</f>
        <v>0</v>
      </c>
      <c r="I90" s="131" t="e">
        <f>H90/E90*100</f>
        <v>#DIV/0!</v>
      </c>
      <c r="J90" s="58">
        <f>H90/G90*100</f>
        <v>0</v>
      </c>
      <c r="K90" s="122"/>
    </row>
    <row r="91" spans="1:11" ht="16.5" customHeight="1">
      <c r="A91" s="118">
        <v>6382</v>
      </c>
      <c r="B91" s="118"/>
      <c r="C91" s="123">
        <v>6382</v>
      </c>
      <c r="D91" s="119" t="s">
        <v>438</v>
      </c>
      <c r="E91" s="120"/>
      <c r="F91" s="120">
        <v>14850000</v>
      </c>
      <c r="G91" s="120">
        <v>14850000</v>
      </c>
      <c r="H91" s="120"/>
      <c r="I91" s="122" t="e">
        <f>H91/E91*100</f>
        <v>#DIV/0!</v>
      </c>
      <c r="J91" s="55">
        <f>H91/G91*100</f>
        <v>0</v>
      </c>
      <c r="K91" s="55" t="e">
        <f>J91/H91*100</f>
        <v>#DIV/0!</v>
      </c>
    </row>
    <row r="92" spans="1:11" ht="15.75">
      <c r="A92" s="115"/>
      <c r="B92" s="115"/>
      <c r="C92" s="115">
        <v>64</v>
      </c>
      <c r="D92" s="116" t="s">
        <v>390</v>
      </c>
      <c r="E92" s="117">
        <f>E93+E98</f>
        <v>543479.26</v>
      </c>
      <c r="F92" s="117">
        <f>F93+F98</f>
        <v>1810000</v>
      </c>
      <c r="G92" s="117">
        <f>G93+G98</f>
        <v>1810000</v>
      </c>
      <c r="H92" s="117">
        <f>H93+H98</f>
        <v>613640.7799999999</v>
      </c>
      <c r="I92" s="117">
        <f>H92/E92*100</f>
        <v>112.90969594681495</v>
      </c>
      <c r="J92" s="117">
        <f>H92/G92*100</f>
        <v>33.902805524861876</v>
      </c>
      <c r="K92" s="117">
        <f>J92/H92*100</f>
        <v>0.0055248618784530384</v>
      </c>
    </row>
    <row r="93" spans="1:11" ht="15.75">
      <c r="A93" s="27"/>
      <c r="B93" s="27"/>
      <c r="C93" s="27">
        <v>641</v>
      </c>
      <c r="D93" s="28" t="s">
        <v>391</v>
      </c>
      <c r="E93" s="69">
        <f>E96+E97</f>
        <v>62.76</v>
      </c>
      <c r="F93" s="69">
        <f>F96+F97</f>
        <v>2000</v>
      </c>
      <c r="G93" s="69">
        <f>G96+G97</f>
        <v>2000</v>
      </c>
      <c r="H93" s="69">
        <f>H96+H97</f>
        <v>86.7</v>
      </c>
      <c r="I93" s="58">
        <f>H93/E93*100</f>
        <v>138.1453154875717</v>
      </c>
      <c r="J93" s="58">
        <f>H93/G93*100</f>
        <v>4.335</v>
      </c>
      <c r="K93" s="58">
        <f>J93/H93*100</f>
        <v>5</v>
      </c>
    </row>
    <row r="94" spans="1:11" ht="15" customHeight="1" hidden="1">
      <c r="A94" s="138"/>
      <c r="B94" s="138"/>
      <c r="C94" s="138"/>
      <c r="D94" s="139" t="s">
        <v>392</v>
      </c>
      <c r="E94" s="33"/>
      <c r="F94" s="33"/>
      <c r="G94" s="33"/>
      <c r="H94" s="33"/>
      <c r="I94" s="33"/>
      <c r="J94" s="33"/>
      <c r="K94" s="33"/>
    </row>
    <row r="95" spans="1:11" ht="15" customHeight="1" hidden="1">
      <c r="A95" s="138"/>
      <c r="B95" s="138"/>
      <c r="C95" s="138"/>
      <c r="D95" s="139" t="s">
        <v>393</v>
      </c>
      <c r="E95" s="33"/>
      <c r="F95" s="33"/>
      <c r="G95" s="33"/>
      <c r="H95" s="33"/>
      <c r="I95" s="33"/>
      <c r="J95" s="33"/>
      <c r="K95" s="33"/>
    </row>
    <row r="96" spans="1:12" ht="14.25">
      <c r="A96" s="118">
        <v>6413</v>
      </c>
      <c r="B96" s="118"/>
      <c r="C96" s="118">
        <v>6413</v>
      </c>
      <c r="D96" s="121" t="s">
        <v>394</v>
      </c>
      <c r="E96" s="68">
        <v>62.76</v>
      </c>
      <c r="F96" s="68">
        <v>2000</v>
      </c>
      <c r="G96" s="68">
        <v>2000</v>
      </c>
      <c r="H96" s="68">
        <v>86.7</v>
      </c>
      <c r="I96" s="55">
        <f aca="true" t="shared" si="11" ref="I96:I101">H96/E96*100</f>
        <v>138.1453154875717</v>
      </c>
      <c r="J96" s="55">
        <f aca="true" t="shared" si="12" ref="J96:J101">H96/G96*100</f>
        <v>4.335</v>
      </c>
      <c r="K96" s="55">
        <f>J96/H96*100</f>
        <v>5</v>
      </c>
      <c r="L96" s="1">
        <v>-1</v>
      </c>
    </row>
    <row r="97" spans="1:11" ht="15.75" customHeight="1" hidden="1">
      <c r="A97" s="118"/>
      <c r="B97" s="118"/>
      <c r="C97" s="118"/>
      <c r="D97" s="121" t="s">
        <v>395</v>
      </c>
      <c r="E97" s="68"/>
      <c r="F97" s="68"/>
      <c r="G97" s="68"/>
      <c r="H97" s="68"/>
      <c r="I97" s="58" t="e">
        <f t="shared" si="11"/>
        <v>#DIV/0!</v>
      </c>
      <c r="J97" s="58" t="e">
        <f t="shared" si="12"/>
        <v>#DIV/0!</v>
      </c>
      <c r="K97" s="55"/>
    </row>
    <row r="98" spans="1:11" ht="15.75">
      <c r="A98" s="27"/>
      <c r="B98" s="27"/>
      <c r="C98" s="27">
        <v>642</v>
      </c>
      <c r="D98" s="28" t="s">
        <v>396</v>
      </c>
      <c r="E98" s="69">
        <f>E99+E100+E101</f>
        <v>543416.5</v>
      </c>
      <c r="F98" s="69">
        <f>F99+F100+F101+F102</f>
        <v>1808000</v>
      </c>
      <c r="G98" s="69">
        <f>G99+G100+G101+G102</f>
        <v>1808000</v>
      </c>
      <c r="H98" s="69">
        <f>H99+H100+H101+H102</f>
        <v>613554.08</v>
      </c>
      <c r="I98" s="58">
        <f t="shared" si="11"/>
        <v>112.90678144664359</v>
      </c>
      <c r="J98" s="58">
        <f t="shared" si="12"/>
        <v>33.93551327433628</v>
      </c>
      <c r="K98" s="58">
        <f aca="true" t="shared" si="13" ref="K98:K103">J98/H98*100</f>
        <v>0.0055309734513274336</v>
      </c>
    </row>
    <row r="99" spans="1:12" ht="14.25" customHeight="1">
      <c r="A99" s="118">
        <v>6421</v>
      </c>
      <c r="B99" s="118"/>
      <c r="C99" s="118">
        <v>6421</v>
      </c>
      <c r="D99" s="121" t="s">
        <v>397</v>
      </c>
      <c r="E99" s="68">
        <v>38833</v>
      </c>
      <c r="F99" s="68">
        <v>80000</v>
      </c>
      <c r="G99" s="68">
        <v>80000</v>
      </c>
      <c r="H99" s="68">
        <v>30500</v>
      </c>
      <c r="I99" s="55">
        <f t="shared" si="11"/>
        <v>78.54144670769706</v>
      </c>
      <c r="J99" s="55">
        <f t="shared" si="12"/>
        <v>38.125</v>
      </c>
      <c r="K99" s="55">
        <f t="shared" si="13"/>
        <v>0.125</v>
      </c>
      <c r="L99" s="1">
        <v>-1</v>
      </c>
    </row>
    <row r="100" spans="1:15" ht="14.25">
      <c r="A100" s="118">
        <v>6422</v>
      </c>
      <c r="B100" s="118"/>
      <c r="C100" s="118">
        <v>6422</v>
      </c>
      <c r="D100" s="121" t="s">
        <v>398</v>
      </c>
      <c r="E100" s="68">
        <v>11349.25</v>
      </c>
      <c r="F100" s="68">
        <v>28000</v>
      </c>
      <c r="G100" s="68">
        <v>28000</v>
      </c>
      <c r="H100" s="68">
        <v>11700</v>
      </c>
      <c r="I100" s="55">
        <f t="shared" si="11"/>
        <v>103.0905125889376</v>
      </c>
      <c r="J100" s="55">
        <f t="shared" si="12"/>
        <v>41.785714285714285</v>
      </c>
      <c r="K100" s="55">
        <f t="shared" si="13"/>
        <v>0.35714285714285715</v>
      </c>
      <c r="L100" s="1">
        <v>-1</v>
      </c>
      <c r="O100" s="407"/>
    </row>
    <row r="101" spans="1:12" ht="14.25">
      <c r="A101" s="118">
        <v>6423</v>
      </c>
      <c r="B101" s="118"/>
      <c r="C101" s="118">
        <v>6423</v>
      </c>
      <c r="D101" s="119" t="s">
        <v>399</v>
      </c>
      <c r="E101" s="120">
        <v>493234.25</v>
      </c>
      <c r="F101" s="120">
        <v>1500000</v>
      </c>
      <c r="G101" s="120">
        <v>1500000</v>
      </c>
      <c r="H101" s="120">
        <v>571354.08</v>
      </c>
      <c r="I101" s="55">
        <f t="shared" si="11"/>
        <v>115.83828170894456</v>
      </c>
      <c r="J101" s="55">
        <f t="shared" si="12"/>
        <v>38.090272</v>
      </c>
      <c r="K101" s="55">
        <f t="shared" si="13"/>
        <v>0.006666666666666667</v>
      </c>
      <c r="L101" s="1">
        <v>-1</v>
      </c>
    </row>
    <row r="102" spans="1:11" ht="14.25">
      <c r="A102" s="118"/>
      <c r="B102" s="118"/>
      <c r="C102" s="118">
        <v>6423</v>
      </c>
      <c r="D102" s="119" t="s">
        <v>314</v>
      </c>
      <c r="E102" s="120"/>
      <c r="F102" s="120">
        <v>200000</v>
      </c>
      <c r="G102" s="120">
        <v>200000</v>
      </c>
      <c r="H102" s="120"/>
      <c r="I102" s="589" t="e">
        <f>H102/E102*100</f>
        <v>#DIV/0!</v>
      </c>
      <c r="J102" s="55">
        <f>H102/G102*100</f>
        <v>0</v>
      </c>
      <c r="K102" s="55" t="e">
        <f t="shared" si="13"/>
        <v>#DIV/0!</v>
      </c>
    </row>
    <row r="103" spans="1:11" ht="15.75">
      <c r="A103" s="115"/>
      <c r="B103" s="115"/>
      <c r="C103" s="115">
        <v>65</v>
      </c>
      <c r="D103" s="116" t="s">
        <v>400</v>
      </c>
      <c r="E103" s="117">
        <f>E105+E110+E113</f>
        <v>2415976.06</v>
      </c>
      <c r="F103" s="117">
        <f>F105+F110+F113</f>
        <v>4680000</v>
      </c>
      <c r="G103" s="117">
        <f>G105+G110+G113</f>
        <v>4680000</v>
      </c>
      <c r="H103" s="117">
        <f>H105+H110+H113</f>
        <v>2483936.3000000003</v>
      </c>
      <c r="I103" s="117">
        <f>H103/E103*100</f>
        <v>102.8129517144305</v>
      </c>
      <c r="J103" s="117">
        <f>H103/G103*100</f>
        <v>53.07556196581197</v>
      </c>
      <c r="K103" s="117">
        <f t="shared" si="13"/>
        <v>0.002136752136752137</v>
      </c>
    </row>
    <row r="104" spans="1:11" ht="15.75" hidden="1">
      <c r="A104" s="115"/>
      <c r="B104" s="115"/>
      <c r="C104" s="115"/>
      <c r="D104" s="116"/>
      <c r="E104" s="117"/>
      <c r="F104" s="117"/>
      <c r="G104" s="117"/>
      <c r="H104" s="117"/>
      <c r="I104" s="58" t="e">
        <f>H104/E104*100</f>
        <v>#DIV/0!</v>
      </c>
      <c r="J104" s="58" t="e">
        <f>H104/G104*100</f>
        <v>#DIV/0!</v>
      </c>
      <c r="K104" s="117"/>
    </row>
    <row r="105" spans="1:11" ht="15.75">
      <c r="A105" s="27"/>
      <c r="B105" s="27"/>
      <c r="C105" s="27">
        <v>651</v>
      </c>
      <c r="D105" s="28" t="s">
        <v>401</v>
      </c>
      <c r="E105" s="69">
        <f>E107+E108+E109</f>
        <v>12230.73</v>
      </c>
      <c r="F105" s="69">
        <f>F107+F108+F109</f>
        <v>70000</v>
      </c>
      <c r="G105" s="69">
        <f>G107+G108+G109</f>
        <v>70000</v>
      </c>
      <c r="H105" s="69">
        <f>H107+H108+H109</f>
        <v>12293.01</v>
      </c>
      <c r="I105" s="58">
        <f>H105/E105*100</f>
        <v>100.50920918048227</v>
      </c>
      <c r="J105" s="58">
        <f aca="true" t="shared" si="14" ref="J105:J115">H105/G105*100</f>
        <v>17.561442857142858</v>
      </c>
      <c r="K105" s="58">
        <f>J105/H105*100</f>
        <v>0.14285714285714285</v>
      </c>
    </row>
    <row r="106" spans="1:11" ht="15.75" hidden="1">
      <c r="A106" s="138">
        <v>6512</v>
      </c>
      <c r="B106" s="138"/>
      <c r="C106" s="138">
        <v>6512</v>
      </c>
      <c r="D106" s="139" t="s">
        <v>402</v>
      </c>
      <c r="E106" s="33"/>
      <c r="F106" s="33"/>
      <c r="G106" s="33"/>
      <c r="H106" s="33"/>
      <c r="I106" s="33"/>
      <c r="J106" s="58" t="e">
        <f t="shared" si="14"/>
        <v>#DIV/0!</v>
      </c>
      <c r="K106" s="55" t="e">
        <f>J106/I106*100</f>
        <v>#DIV/0!</v>
      </c>
    </row>
    <row r="107" spans="1:12" ht="15" customHeight="1">
      <c r="A107" s="118">
        <v>6512</v>
      </c>
      <c r="B107" s="118"/>
      <c r="C107" s="118">
        <v>6512</v>
      </c>
      <c r="D107" s="140" t="s">
        <v>403</v>
      </c>
      <c r="E107" s="68"/>
      <c r="F107" s="68">
        <v>5000</v>
      </c>
      <c r="G107" s="68">
        <v>5000</v>
      </c>
      <c r="H107" s="68"/>
      <c r="I107" s="589" t="e">
        <f aca="true" t="shared" si="15" ref="I107:I112">H107/E107*100</f>
        <v>#DIV/0!</v>
      </c>
      <c r="J107" s="358">
        <f t="shared" si="14"/>
        <v>0</v>
      </c>
      <c r="K107" s="55" t="e">
        <f aca="true" t="shared" si="16" ref="K107:K115">J107/H107*100</f>
        <v>#DIV/0!</v>
      </c>
      <c r="L107" s="1">
        <v>-1</v>
      </c>
    </row>
    <row r="108" spans="1:12" ht="14.25">
      <c r="A108" s="118">
        <v>6513</v>
      </c>
      <c r="B108" s="118"/>
      <c r="C108" s="118">
        <v>6513</v>
      </c>
      <c r="D108" s="121" t="s">
        <v>404</v>
      </c>
      <c r="E108" s="68">
        <v>2100.8</v>
      </c>
      <c r="F108" s="68">
        <v>15000</v>
      </c>
      <c r="G108" s="68">
        <v>15000</v>
      </c>
      <c r="H108" s="68">
        <v>503.95</v>
      </c>
      <c r="I108" s="55">
        <f t="shared" si="15"/>
        <v>23.98848057882711</v>
      </c>
      <c r="J108" s="55">
        <f t="shared" si="14"/>
        <v>3.3596666666666666</v>
      </c>
      <c r="K108" s="55">
        <f t="shared" si="16"/>
        <v>0.6666666666666666</v>
      </c>
      <c r="L108" s="1">
        <v>-1</v>
      </c>
    </row>
    <row r="109" spans="1:12" ht="15.75" customHeight="1">
      <c r="A109" s="118">
        <v>6514</v>
      </c>
      <c r="B109" s="118"/>
      <c r="C109" s="118">
        <v>6514</v>
      </c>
      <c r="D109" s="121" t="s">
        <v>405</v>
      </c>
      <c r="E109" s="68">
        <v>10129.93</v>
      </c>
      <c r="F109" s="68">
        <v>50000</v>
      </c>
      <c r="G109" s="68">
        <v>50000</v>
      </c>
      <c r="H109" s="68">
        <v>11789.06</v>
      </c>
      <c r="I109" s="55">
        <f t="shared" si="15"/>
        <v>116.37849422454055</v>
      </c>
      <c r="J109" s="55">
        <f t="shared" si="14"/>
        <v>23.57812</v>
      </c>
      <c r="K109" s="55">
        <f t="shared" si="16"/>
        <v>0.2</v>
      </c>
      <c r="L109" s="1">
        <v>-1</v>
      </c>
    </row>
    <row r="110" spans="1:11" ht="15.75">
      <c r="A110" s="27"/>
      <c r="B110" s="27"/>
      <c r="C110" s="27">
        <v>652</v>
      </c>
      <c r="D110" s="28" t="s">
        <v>406</v>
      </c>
      <c r="E110" s="69">
        <f>E111+E112+E116+E117</f>
        <v>201684.6</v>
      </c>
      <c r="F110" s="69">
        <f>F111+F112+F116+F117</f>
        <v>460000</v>
      </c>
      <c r="G110" s="69">
        <f>G111+G112+G116+G117</f>
        <v>460000</v>
      </c>
      <c r="H110" s="69">
        <f>H111+H112</f>
        <v>224637.92</v>
      </c>
      <c r="I110" s="58">
        <f>H110/E110*100</f>
        <v>111.38079952559592</v>
      </c>
      <c r="J110" s="58">
        <f t="shared" si="14"/>
        <v>48.834330434782615</v>
      </c>
      <c r="K110" s="58">
        <f t="shared" si="16"/>
        <v>0.021739130434782608</v>
      </c>
    </row>
    <row r="111" spans="1:12" ht="14.25">
      <c r="A111" s="118">
        <v>6524</v>
      </c>
      <c r="B111" s="118"/>
      <c r="C111" s="118">
        <v>6524</v>
      </c>
      <c r="D111" s="121" t="s">
        <v>407</v>
      </c>
      <c r="E111" s="68">
        <v>15234.03</v>
      </c>
      <c r="F111" s="68">
        <v>60000</v>
      </c>
      <c r="G111" s="68">
        <v>60000</v>
      </c>
      <c r="H111" s="68">
        <v>25639.1</v>
      </c>
      <c r="I111" s="55">
        <f t="shared" si="15"/>
        <v>168.30149343279487</v>
      </c>
      <c r="J111" s="55">
        <f t="shared" si="14"/>
        <v>42.73183333333333</v>
      </c>
      <c r="K111" s="55">
        <f t="shared" si="16"/>
        <v>0.16666666666666666</v>
      </c>
      <c r="L111" s="1">
        <v>-1</v>
      </c>
    </row>
    <row r="112" spans="1:12" ht="14.25">
      <c r="A112" s="118">
        <v>6526</v>
      </c>
      <c r="B112" s="118"/>
      <c r="C112" s="118">
        <v>6526</v>
      </c>
      <c r="D112" s="121" t="s">
        <v>408</v>
      </c>
      <c r="E112" s="68">
        <v>186450.57</v>
      </c>
      <c r="F112" s="68">
        <v>400000</v>
      </c>
      <c r="G112" s="68">
        <v>400000</v>
      </c>
      <c r="H112" s="68">
        <v>198998.82</v>
      </c>
      <c r="I112" s="55">
        <f t="shared" si="15"/>
        <v>106.73006792095086</v>
      </c>
      <c r="J112" s="55">
        <f t="shared" si="14"/>
        <v>49.749705</v>
      </c>
      <c r="K112" s="55">
        <f t="shared" si="16"/>
        <v>0.025</v>
      </c>
      <c r="L112" s="1">
        <v>-1</v>
      </c>
    </row>
    <row r="113" spans="1:11" ht="15.75">
      <c r="A113" s="27"/>
      <c r="B113" s="27"/>
      <c r="C113" s="27">
        <v>653</v>
      </c>
      <c r="D113" s="28" t="s">
        <v>409</v>
      </c>
      <c r="E113" s="69">
        <f>E114+E115+E119+E120</f>
        <v>2202060.73</v>
      </c>
      <c r="F113" s="69">
        <f>F114+F115+F119+F120</f>
        <v>4150000</v>
      </c>
      <c r="G113" s="69">
        <f>G114+G115+G119+G120</f>
        <v>4150000</v>
      </c>
      <c r="H113" s="69">
        <f>H114+H115+H119+H120</f>
        <v>2247005.37</v>
      </c>
      <c r="I113" s="58">
        <f>H113/E113*100</f>
        <v>102.04102636170258</v>
      </c>
      <c r="J113" s="58">
        <f t="shared" si="14"/>
        <v>54.14470771084338</v>
      </c>
      <c r="K113" s="58">
        <f t="shared" si="16"/>
        <v>0.0024096385542168672</v>
      </c>
    </row>
    <row r="114" spans="1:12" ht="14.25">
      <c r="A114" s="118">
        <v>6531</v>
      </c>
      <c r="B114" s="118"/>
      <c r="C114" s="118">
        <v>6531</v>
      </c>
      <c r="D114" s="121" t="s">
        <v>410</v>
      </c>
      <c r="E114" s="68">
        <v>43025.17</v>
      </c>
      <c r="F114" s="68">
        <v>150000</v>
      </c>
      <c r="G114" s="68">
        <v>150000</v>
      </c>
      <c r="H114" s="68">
        <v>60289.41</v>
      </c>
      <c r="I114" s="55">
        <f>H114/E114*100</f>
        <v>140.12590769542575</v>
      </c>
      <c r="J114" s="55">
        <f t="shared" si="14"/>
        <v>40.19294000000001</v>
      </c>
      <c r="K114" s="55">
        <f t="shared" si="16"/>
        <v>0.06666666666666668</v>
      </c>
      <c r="L114" s="1">
        <v>-1</v>
      </c>
    </row>
    <row r="115" spans="1:12" ht="14.25">
      <c r="A115" s="118">
        <v>6532</v>
      </c>
      <c r="B115" s="118"/>
      <c r="C115" s="118">
        <v>6532</v>
      </c>
      <c r="D115" s="121" t="s">
        <v>266</v>
      </c>
      <c r="E115" s="68">
        <v>2159035.56</v>
      </c>
      <c r="F115" s="68">
        <v>4000000</v>
      </c>
      <c r="G115" s="68">
        <v>4000000</v>
      </c>
      <c r="H115" s="68">
        <v>2186715.96</v>
      </c>
      <c r="I115" s="55">
        <f>H115/E115*100</f>
        <v>101.28207244534684</v>
      </c>
      <c r="J115" s="55">
        <f t="shared" si="14"/>
        <v>54.667899</v>
      </c>
      <c r="K115" s="55">
        <f t="shared" si="16"/>
        <v>0.0025</v>
      </c>
      <c r="L115" s="1">
        <v>-1</v>
      </c>
    </row>
    <row r="116" spans="1:11" ht="16.5" customHeight="1" hidden="1">
      <c r="A116" s="118">
        <v>6524</v>
      </c>
      <c r="B116" s="118"/>
      <c r="C116" s="118">
        <v>6524</v>
      </c>
      <c r="D116" s="121" t="s">
        <v>407</v>
      </c>
      <c r="E116" s="68"/>
      <c r="F116" s="68"/>
      <c r="G116" s="68"/>
      <c r="H116" s="68">
        <v>-31671.140000000003</v>
      </c>
      <c r="I116" s="68"/>
      <c r="J116" s="68"/>
      <c r="K116" s="68"/>
    </row>
    <row r="117" spans="1:11" ht="18" customHeight="1" hidden="1">
      <c r="A117" s="118">
        <v>6526</v>
      </c>
      <c r="B117" s="118"/>
      <c r="C117" s="118">
        <v>6526</v>
      </c>
      <c r="D117" s="121" t="s">
        <v>411</v>
      </c>
      <c r="E117" s="68"/>
      <c r="F117" s="68"/>
      <c r="G117" s="68"/>
      <c r="H117" s="68">
        <v>-331695.40999999986</v>
      </c>
      <c r="I117" s="68"/>
      <c r="J117" s="68"/>
      <c r="K117" s="68"/>
    </row>
    <row r="118" spans="1:11" ht="15.75">
      <c r="A118" s="115"/>
      <c r="B118" s="115"/>
      <c r="C118" s="115">
        <v>66</v>
      </c>
      <c r="D118" s="116" t="s">
        <v>412</v>
      </c>
      <c r="E118" s="117">
        <f>E121+E123</f>
        <v>13000</v>
      </c>
      <c r="F118" s="117">
        <f>F121+F123</f>
        <v>20000</v>
      </c>
      <c r="G118" s="117">
        <f>G121+G123</f>
        <v>20000</v>
      </c>
      <c r="H118" s="117">
        <f>H123</f>
        <v>11500</v>
      </c>
      <c r="I118" s="117">
        <f>H118/E118*100</f>
        <v>88.46153846153845</v>
      </c>
      <c r="J118" s="117">
        <f>H118/G118*100</f>
        <v>57.49999999999999</v>
      </c>
      <c r="K118" s="141">
        <f>J118/H118*100</f>
        <v>0.49999999999999994</v>
      </c>
    </row>
    <row r="119" spans="1:11" ht="16.5" customHeight="1" hidden="1">
      <c r="A119" s="27">
        <v>661</v>
      </c>
      <c r="B119" s="27"/>
      <c r="C119" s="27">
        <v>661</v>
      </c>
      <c r="D119" s="28" t="s">
        <v>413</v>
      </c>
      <c r="E119" s="69"/>
      <c r="F119" s="69"/>
      <c r="G119" s="69"/>
      <c r="H119" s="69"/>
      <c r="I119" s="58" t="e">
        <f>H119/E119*100</f>
        <v>#DIV/0!</v>
      </c>
      <c r="J119" s="58" t="e">
        <f>H119/G119*100</f>
        <v>#DIV/0!</v>
      </c>
      <c r="K119" s="69"/>
    </row>
    <row r="120" spans="1:11" ht="17.25" customHeight="1" hidden="1">
      <c r="A120" s="138">
        <v>6612</v>
      </c>
      <c r="B120" s="138"/>
      <c r="C120" s="138">
        <v>6612</v>
      </c>
      <c r="D120" s="139" t="s">
        <v>414</v>
      </c>
      <c r="E120" s="68"/>
      <c r="F120" s="68"/>
      <c r="G120" s="68"/>
      <c r="H120" s="68"/>
      <c r="I120" s="68">
        <v>0</v>
      </c>
      <c r="J120" s="68">
        <v>0</v>
      </c>
      <c r="K120" s="68"/>
    </row>
    <row r="121" spans="1:11" ht="18.75" customHeight="1" hidden="1">
      <c r="A121" s="27">
        <v>662</v>
      </c>
      <c r="B121" s="27"/>
      <c r="C121" s="27">
        <v>662</v>
      </c>
      <c r="D121" s="28" t="s">
        <v>415</v>
      </c>
      <c r="E121" s="69"/>
      <c r="F121" s="69"/>
      <c r="G121" s="69"/>
      <c r="H121" s="69"/>
      <c r="I121" s="69"/>
      <c r="J121" s="69"/>
      <c r="K121" s="69"/>
    </row>
    <row r="122" spans="1:11" ht="19.5" customHeight="1" hidden="1">
      <c r="A122" s="118">
        <v>6627</v>
      </c>
      <c r="B122" s="118"/>
      <c r="C122" s="118">
        <v>6627</v>
      </c>
      <c r="D122" s="121" t="s">
        <v>416</v>
      </c>
      <c r="E122" s="68"/>
      <c r="F122" s="68"/>
      <c r="G122" s="68"/>
      <c r="H122" s="68"/>
      <c r="I122" s="68"/>
      <c r="J122" s="68"/>
      <c r="K122" s="68"/>
    </row>
    <row r="123" spans="1:11" ht="18" customHeight="1">
      <c r="A123" s="27"/>
      <c r="B123" s="27"/>
      <c r="C123" s="27">
        <v>663</v>
      </c>
      <c r="D123" s="28" t="s">
        <v>417</v>
      </c>
      <c r="E123" s="69">
        <f>E124+E127</f>
        <v>13000</v>
      </c>
      <c r="F123" s="69">
        <f>F124+F127</f>
        <v>20000</v>
      </c>
      <c r="G123" s="69">
        <f>G124+G127</f>
        <v>20000</v>
      </c>
      <c r="H123" s="69">
        <f>H124+H125+H127</f>
        <v>11500</v>
      </c>
      <c r="I123" s="58">
        <f aca="true" t="shared" si="17" ref="I123:I134">H123/E123*100</f>
        <v>88.46153846153845</v>
      </c>
      <c r="J123" s="58">
        <f aca="true" t="shared" si="18" ref="J123:J134">H123/G123*100</f>
        <v>57.49999999999999</v>
      </c>
      <c r="K123" s="131">
        <f>J123/H123*100</f>
        <v>0.49999999999999994</v>
      </c>
    </row>
    <row r="124" spans="1:12" ht="15.75" customHeight="1" hidden="1">
      <c r="A124" s="118">
        <v>66311001</v>
      </c>
      <c r="B124" s="118"/>
      <c r="C124" s="118">
        <v>6631</v>
      </c>
      <c r="D124" s="121" t="s">
        <v>418</v>
      </c>
      <c r="E124" s="68"/>
      <c r="F124" s="68"/>
      <c r="G124" s="68"/>
      <c r="H124" s="68"/>
      <c r="I124" s="55" t="e">
        <f t="shared" si="17"/>
        <v>#DIV/0!</v>
      </c>
      <c r="J124" s="55" t="e">
        <f t="shared" si="18"/>
        <v>#DIV/0!</v>
      </c>
      <c r="K124" s="122" t="e">
        <f>J124/H124*100</f>
        <v>#DIV/0!</v>
      </c>
      <c r="L124" s="1">
        <v>-1</v>
      </c>
    </row>
    <row r="125" spans="1:11" ht="15" customHeight="1" hidden="1">
      <c r="A125" s="118"/>
      <c r="B125" s="118"/>
      <c r="C125" s="118"/>
      <c r="D125" s="121"/>
      <c r="E125" s="68"/>
      <c r="F125" s="68"/>
      <c r="G125" s="68"/>
      <c r="H125" s="68"/>
      <c r="I125" s="55" t="e">
        <f t="shared" si="17"/>
        <v>#DIV/0!</v>
      </c>
      <c r="J125" s="55" t="e">
        <f t="shared" si="18"/>
        <v>#DIV/0!</v>
      </c>
      <c r="K125" s="122"/>
    </row>
    <row r="126" spans="1:11" ht="15" customHeight="1" hidden="1">
      <c r="A126" s="118">
        <v>66312000</v>
      </c>
      <c r="B126" s="118"/>
      <c r="C126" s="118">
        <v>6631</v>
      </c>
      <c r="D126" s="121" t="s">
        <v>507</v>
      </c>
      <c r="E126" s="68"/>
      <c r="F126" s="68"/>
      <c r="G126" s="68"/>
      <c r="H126" s="68"/>
      <c r="I126" s="55"/>
      <c r="J126" s="55"/>
      <c r="K126" s="122"/>
    </row>
    <row r="127" spans="1:12" ht="15" customHeight="1">
      <c r="A127" s="525" t="s">
        <v>926</v>
      </c>
      <c r="B127" s="118"/>
      <c r="C127" s="118">
        <v>6631</v>
      </c>
      <c r="D127" s="121" t="s">
        <v>418</v>
      </c>
      <c r="E127" s="68">
        <v>13000</v>
      </c>
      <c r="F127" s="68">
        <v>20000</v>
      </c>
      <c r="G127" s="68">
        <v>20000</v>
      </c>
      <c r="H127" s="68">
        <v>11500</v>
      </c>
      <c r="I127" s="55">
        <f>H127/E127*100</f>
        <v>88.46153846153845</v>
      </c>
      <c r="J127" s="327">
        <f>H127/G127*100</f>
        <v>57.49999999999999</v>
      </c>
      <c r="K127" s="163">
        <f aca="true" t="shared" si="19" ref="K127:K134">J127/H127*100</f>
        <v>0.49999999999999994</v>
      </c>
      <c r="L127" s="1">
        <v>-1</v>
      </c>
    </row>
    <row r="128" spans="1:11" ht="21.75" customHeight="1">
      <c r="A128" s="112"/>
      <c r="B128" s="112"/>
      <c r="C128" s="112">
        <v>7</v>
      </c>
      <c r="D128" s="112" t="s">
        <v>419</v>
      </c>
      <c r="E128" s="113">
        <f>E129+E132</f>
        <v>15612.09</v>
      </c>
      <c r="F128" s="113">
        <f>F129+F132</f>
        <v>140000</v>
      </c>
      <c r="G128" s="113">
        <f>G129+G132</f>
        <v>140000</v>
      </c>
      <c r="H128" s="113">
        <f>H129+H132</f>
        <v>15906.78</v>
      </c>
      <c r="I128" s="113">
        <f t="shared" si="17"/>
        <v>101.88757559045587</v>
      </c>
      <c r="J128" s="430">
        <f t="shared" si="18"/>
        <v>11.361985714285714</v>
      </c>
      <c r="K128" s="427">
        <f t="shared" si="19"/>
        <v>0.07142857142857142</v>
      </c>
    </row>
    <row r="129" spans="1:11" ht="18" customHeight="1">
      <c r="A129" s="115"/>
      <c r="B129" s="115"/>
      <c r="C129" s="115">
        <v>71</v>
      </c>
      <c r="D129" s="116" t="s">
        <v>420</v>
      </c>
      <c r="E129" s="117">
        <f>E130</f>
        <v>13345</v>
      </c>
      <c r="F129" s="117">
        <f aca="true" t="shared" si="20" ref="F129:H130">F130</f>
        <v>80000</v>
      </c>
      <c r="G129" s="117">
        <f t="shared" si="20"/>
        <v>80000</v>
      </c>
      <c r="H129" s="117">
        <f t="shared" si="20"/>
        <v>7465</v>
      </c>
      <c r="I129" s="117">
        <f t="shared" si="17"/>
        <v>55.938553765455225</v>
      </c>
      <c r="J129" s="431">
        <f t="shared" si="18"/>
        <v>9.33125</v>
      </c>
      <c r="K129" s="141">
        <f t="shared" si="19"/>
        <v>0.125</v>
      </c>
    </row>
    <row r="130" spans="1:11" ht="17.25" customHeight="1">
      <c r="A130" s="27"/>
      <c r="B130" s="27"/>
      <c r="C130" s="27">
        <v>711</v>
      </c>
      <c r="D130" s="28" t="s">
        <v>422</v>
      </c>
      <c r="E130" s="69">
        <f>E131</f>
        <v>13345</v>
      </c>
      <c r="F130" s="69">
        <f t="shared" si="20"/>
        <v>80000</v>
      </c>
      <c r="G130" s="69">
        <f t="shared" si="20"/>
        <v>80000</v>
      </c>
      <c r="H130" s="69">
        <f t="shared" si="20"/>
        <v>7465</v>
      </c>
      <c r="I130" s="58">
        <f t="shared" si="17"/>
        <v>55.938553765455225</v>
      </c>
      <c r="J130" s="326">
        <f t="shared" si="18"/>
        <v>9.33125</v>
      </c>
      <c r="K130" s="162">
        <f t="shared" si="19"/>
        <v>0.125</v>
      </c>
    </row>
    <row r="131" spans="1:12" ht="15" customHeight="1">
      <c r="A131" s="118">
        <v>7111</v>
      </c>
      <c r="B131" s="118"/>
      <c r="C131" s="118">
        <v>7111</v>
      </c>
      <c r="D131" s="121" t="s">
        <v>423</v>
      </c>
      <c r="E131" s="68">
        <v>13345</v>
      </c>
      <c r="F131" s="68">
        <v>80000</v>
      </c>
      <c r="G131" s="68">
        <v>80000</v>
      </c>
      <c r="H131" s="68">
        <v>7465</v>
      </c>
      <c r="I131" s="55">
        <f t="shared" si="17"/>
        <v>55.938553765455225</v>
      </c>
      <c r="J131" s="327">
        <f t="shared" si="18"/>
        <v>9.33125</v>
      </c>
      <c r="K131" s="163">
        <f t="shared" si="19"/>
        <v>0.125</v>
      </c>
      <c r="L131" s="1">
        <v>-1</v>
      </c>
    </row>
    <row r="132" spans="1:11" ht="15.75">
      <c r="A132" s="115"/>
      <c r="B132" s="115"/>
      <c r="C132" s="115">
        <v>72</v>
      </c>
      <c r="D132" s="116" t="s">
        <v>424</v>
      </c>
      <c r="E132" s="117">
        <f>E133</f>
        <v>2267.09</v>
      </c>
      <c r="F132" s="117">
        <f aca="true" t="shared" si="21" ref="F132:H133">F133</f>
        <v>60000</v>
      </c>
      <c r="G132" s="117">
        <f>G133</f>
        <v>60000</v>
      </c>
      <c r="H132" s="117">
        <f t="shared" si="21"/>
        <v>8441.78</v>
      </c>
      <c r="I132" s="117">
        <f t="shared" si="17"/>
        <v>372.3619265225465</v>
      </c>
      <c r="J132" s="431">
        <f t="shared" si="18"/>
        <v>14.069633333333334</v>
      </c>
      <c r="K132" s="141">
        <f t="shared" si="19"/>
        <v>0.16666666666666666</v>
      </c>
    </row>
    <row r="133" spans="1:11" ht="15.75">
      <c r="A133" s="27"/>
      <c r="B133" s="27"/>
      <c r="C133" s="27">
        <v>721</v>
      </c>
      <c r="D133" s="28" t="s">
        <v>425</v>
      </c>
      <c r="E133" s="69">
        <f>E134</f>
        <v>2267.09</v>
      </c>
      <c r="F133" s="69">
        <f t="shared" si="21"/>
        <v>60000</v>
      </c>
      <c r="G133" s="69">
        <f t="shared" si="21"/>
        <v>60000</v>
      </c>
      <c r="H133" s="69">
        <f t="shared" si="21"/>
        <v>8441.78</v>
      </c>
      <c r="I133" s="58">
        <f t="shared" si="17"/>
        <v>372.3619265225465</v>
      </c>
      <c r="J133" s="326">
        <f t="shared" si="18"/>
        <v>14.069633333333334</v>
      </c>
      <c r="K133" s="162">
        <f t="shared" si="19"/>
        <v>0.16666666666666666</v>
      </c>
    </row>
    <row r="134" spans="1:12" ht="15" customHeight="1">
      <c r="A134" s="118">
        <v>7211</v>
      </c>
      <c r="B134" s="118"/>
      <c r="C134" s="118">
        <v>7211</v>
      </c>
      <c r="D134" s="121" t="s">
        <v>426</v>
      </c>
      <c r="E134" s="68">
        <v>2267.09</v>
      </c>
      <c r="F134" s="68">
        <v>60000</v>
      </c>
      <c r="G134" s="68">
        <v>60000</v>
      </c>
      <c r="H134" s="68">
        <v>8441.78</v>
      </c>
      <c r="I134" s="55">
        <f t="shared" si="17"/>
        <v>372.3619265225465</v>
      </c>
      <c r="J134" s="327">
        <f t="shared" si="18"/>
        <v>14.069633333333334</v>
      </c>
      <c r="K134" s="163">
        <f t="shared" si="19"/>
        <v>0.16666666666666666</v>
      </c>
      <c r="L134" s="1">
        <v>-1</v>
      </c>
    </row>
    <row r="135" spans="3:11" ht="15.75" customHeight="1" hidden="1">
      <c r="C135" s="31">
        <v>7212</v>
      </c>
      <c r="D135" s="32" t="s">
        <v>427</v>
      </c>
      <c r="E135" s="33"/>
      <c r="F135" s="33"/>
      <c r="G135" s="33"/>
      <c r="H135" s="33"/>
      <c r="I135" s="33"/>
      <c r="J135" s="421"/>
      <c r="K135" s="421"/>
    </row>
    <row r="136" spans="3:11" ht="15.75" hidden="1">
      <c r="C136" s="142"/>
      <c r="D136" s="142"/>
      <c r="E136" s="143"/>
      <c r="F136" s="143"/>
      <c r="G136" s="143"/>
      <c r="H136" s="143"/>
      <c r="I136" s="143"/>
      <c r="J136" s="422"/>
      <c r="K136" s="422"/>
    </row>
    <row r="137" spans="3:11" ht="15.75" hidden="1">
      <c r="C137" s="144"/>
      <c r="D137" s="145"/>
      <c r="E137" s="146"/>
      <c r="F137" s="146"/>
      <c r="G137" s="146"/>
      <c r="H137" s="146"/>
      <c r="I137" s="146"/>
      <c r="J137" s="428"/>
      <c r="K137" s="428"/>
    </row>
    <row r="138" spans="3:11" ht="15.75" hidden="1">
      <c r="C138" s="144"/>
      <c r="D138" s="147"/>
      <c r="E138" s="146"/>
      <c r="F138" s="146"/>
      <c r="G138" s="146"/>
      <c r="H138" s="146"/>
      <c r="I138" s="146"/>
      <c r="J138" s="428"/>
      <c r="K138" s="428"/>
    </row>
    <row r="139" spans="3:11" ht="17.25" customHeight="1" hidden="1">
      <c r="C139" s="148"/>
      <c r="D139" s="119" t="s">
        <v>428</v>
      </c>
      <c r="E139" s="76"/>
      <c r="F139" s="76"/>
      <c r="G139" s="76"/>
      <c r="H139" s="76"/>
      <c r="I139" s="76"/>
      <c r="J139" s="429"/>
      <c r="K139" s="429"/>
    </row>
    <row r="140" spans="3:11" ht="27" customHeight="1" hidden="1">
      <c r="C140" s="144"/>
      <c r="D140" s="147"/>
      <c r="E140" s="146"/>
      <c r="F140" s="146"/>
      <c r="G140" s="146"/>
      <c r="H140" s="146"/>
      <c r="I140" s="146"/>
      <c r="J140" s="428"/>
      <c r="K140" s="428"/>
    </row>
    <row r="141" spans="3:11" ht="27" customHeight="1" hidden="1">
      <c r="C141" s="149"/>
      <c r="D141" s="150"/>
      <c r="E141" s="76"/>
      <c r="F141" s="76"/>
      <c r="G141" s="76"/>
      <c r="H141" s="76"/>
      <c r="I141" s="76"/>
      <c r="J141" s="429"/>
      <c r="K141" s="429"/>
    </row>
    <row r="142" spans="3:11" ht="30.75" customHeight="1" hidden="1">
      <c r="C142" s="144"/>
      <c r="D142" s="147"/>
      <c r="E142" s="146"/>
      <c r="F142" s="146"/>
      <c r="G142" s="146"/>
      <c r="H142" s="146"/>
      <c r="I142" s="146"/>
      <c r="J142" s="428"/>
      <c r="K142" s="428"/>
    </row>
    <row r="143" spans="3:11" ht="21" customHeight="1" hidden="1">
      <c r="C143" s="149"/>
      <c r="D143" s="150"/>
      <c r="E143" s="76"/>
      <c r="F143" s="76"/>
      <c r="G143" s="76"/>
      <c r="H143" s="76"/>
      <c r="I143" s="76"/>
      <c r="J143" s="429"/>
      <c r="K143" s="429"/>
    </row>
    <row r="144" spans="3:11" ht="21" customHeight="1" hidden="1">
      <c r="C144" s="142"/>
      <c r="D144" s="142"/>
      <c r="E144" s="143"/>
      <c r="F144" s="143"/>
      <c r="G144" s="143"/>
      <c r="H144" s="143"/>
      <c r="I144" s="143"/>
      <c r="J144" s="143"/>
      <c r="K144" s="143"/>
    </row>
    <row r="145" spans="3:11" ht="30.75" hidden="1">
      <c r="C145" s="144"/>
      <c r="D145" s="151" t="s">
        <v>273</v>
      </c>
      <c r="E145" s="146"/>
      <c r="F145" s="146"/>
      <c r="G145" s="146"/>
      <c r="H145" s="146"/>
      <c r="I145" s="146"/>
      <c r="J145" s="146"/>
      <c r="K145" s="146"/>
    </row>
    <row r="146" spans="3:11" ht="19.5" customHeight="1" hidden="1">
      <c r="C146" s="144"/>
      <c r="D146" s="147"/>
      <c r="E146" s="146"/>
      <c r="F146" s="146"/>
      <c r="G146" s="146"/>
      <c r="H146" s="146"/>
      <c r="I146" s="146"/>
      <c r="J146" s="146"/>
      <c r="K146" s="146"/>
    </row>
    <row r="147" spans="3:11" ht="16.5" customHeight="1" hidden="1">
      <c r="C147" s="148"/>
      <c r="D147" s="152"/>
      <c r="E147" s="76"/>
      <c r="F147" s="76"/>
      <c r="G147" s="76"/>
      <c r="H147" s="76"/>
      <c r="I147" s="76"/>
      <c r="J147" s="76"/>
      <c r="K147" s="76"/>
    </row>
    <row r="148" spans="3:11" ht="31.5" hidden="1">
      <c r="C148" s="27">
        <v>845</v>
      </c>
      <c r="D148" s="28" t="s">
        <v>429</v>
      </c>
      <c r="E148" s="30"/>
      <c r="F148" s="30">
        <f>F149</f>
        <v>0</v>
      </c>
      <c r="G148" s="30">
        <f>G149</f>
        <v>0</v>
      </c>
      <c r="H148" s="30"/>
      <c r="I148" s="30">
        <f>I149</f>
        <v>0</v>
      </c>
      <c r="J148" s="30"/>
      <c r="K148" s="30"/>
    </row>
    <row r="149" spans="3:11" ht="18" customHeight="1" hidden="1">
      <c r="C149" s="31">
        <v>8451</v>
      </c>
      <c r="D149" s="32" t="s">
        <v>430</v>
      </c>
      <c r="E149" s="33"/>
      <c r="F149" s="33"/>
      <c r="G149" s="33"/>
      <c r="H149" s="33"/>
      <c r="I149" s="33"/>
      <c r="J149" s="33"/>
      <c r="K149" s="33"/>
    </row>
    <row r="150" spans="3:4" ht="12.75" hidden="1">
      <c r="C150" s="80"/>
      <c r="D150" s="80"/>
    </row>
    <row r="151" spans="3:4" ht="12.75" hidden="1">
      <c r="C151" s="80"/>
      <c r="D151" s="80"/>
    </row>
    <row r="152" spans="3:11" ht="21.75" customHeight="1" hidden="1">
      <c r="C152" s="11"/>
      <c r="D152" s="11"/>
      <c r="E152" s="153"/>
      <c r="F152" s="153"/>
      <c r="G152" s="153"/>
      <c r="H152" s="153"/>
      <c r="I152" s="153"/>
      <c r="J152" s="153"/>
      <c r="K152" s="153"/>
    </row>
    <row r="153" spans="3:11" ht="15" hidden="1">
      <c r="C153" s="11"/>
      <c r="D153" s="11"/>
      <c r="E153" s="154"/>
      <c r="F153" s="154"/>
      <c r="G153" s="154"/>
      <c r="H153" s="154"/>
      <c r="I153" s="154"/>
      <c r="J153" s="154"/>
      <c r="K153" s="154"/>
    </row>
    <row r="154" spans="3:11" ht="15.75" hidden="1">
      <c r="C154" s="155"/>
      <c r="D154" s="11"/>
      <c r="E154" s="156"/>
      <c r="F154" s="156"/>
      <c r="G154" s="156"/>
      <c r="H154" s="156"/>
      <c r="I154" s="156"/>
      <c r="J154" s="156"/>
      <c r="K154" s="156"/>
    </row>
    <row r="155" spans="3:11" ht="20.25" hidden="1">
      <c r="C155" s="643"/>
      <c r="D155" s="644"/>
      <c r="E155" s="130"/>
      <c r="F155" s="130"/>
      <c r="G155" s="130"/>
      <c r="H155" s="130"/>
      <c r="I155" s="130"/>
      <c r="J155" s="130"/>
      <c r="K155" s="130"/>
    </row>
    <row r="156" spans="1:11" ht="21" customHeight="1">
      <c r="A156" s="112"/>
      <c r="B156" s="112"/>
      <c r="C156" s="112">
        <v>3</v>
      </c>
      <c r="D156" s="112" t="s">
        <v>431</v>
      </c>
      <c r="E156" s="113">
        <f>E157+E168+E202+E209+E214+E219+E223</f>
        <v>4549558.62</v>
      </c>
      <c r="F156" s="113">
        <f>F157+F168+F202+F209+F214+F219+F223</f>
        <v>11325000</v>
      </c>
      <c r="G156" s="113">
        <f>G157+G168+G202+G209+G214+G219+G223</f>
        <v>11325000</v>
      </c>
      <c r="H156" s="113">
        <f>H157+H168+H202+H209+H214+H219+H223</f>
        <v>4744912.279999999</v>
      </c>
      <c r="I156" s="113">
        <f>H156/E156*100</f>
        <v>104.29390356992474</v>
      </c>
      <c r="J156" s="113">
        <f>H156/G156*100</f>
        <v>41.89768017660044</v>
      </c>
      <c r="K156" s="114">
        <f>J156/H156*100</f>
        <v>0.0008830022075055189</v>
      </c>
    </row>
    <row r="157" spans="1:11" ht="15.75">
      <c r="A157" s="157"/>
      <c r="B157" s="157"/>
      <c r="C157" s="157">
        <v>31</v>
      </c>
      <c r="D157" s="116" t="s">
        <v>432</v>
      </c>
      <c r="E157" s="117">
        <f>E158+E161+E163</f>
        <v>1421765.7</v>
      </c>
      <c r="F157" s="117">
        <f>F158+F161+F163</f>
        <v>3155500</v>
      </c>
      <c r="G157" s="117">
        <f>G158+G161+G163</f>
        <v>3155500</v>
      </c>
      <c r="H157" s="117">
        <f>H158+H161+H163</f>
        <v>1670133.3</v>
      </c>
      <c r="I157" s="117">
        <f>H157/E157*100</f>
        <v>117.46895427284538</v>
      </c>
      <c r="J157" s="117">
        <f>H157/G157*100</f>
        <v>52.92769133259389</v>
      </c>
      <c r="K157" s="117">
        <f>J157/H157*100</f>
        <v>0.00316906987799081</v>
      </c>
    </row>
    <row r="158" spans="1:11" ht="15.75">
      <c r="A158" s="134"/>
      <c r="B158" s="134"/>
      <c r="C158" s="134">
        <v>311</v>
      </c>
      <c r="D158" s="28" t="s">
        <v>440</v>
      </c>
      <c r="E158" s="69">
        <f>E159</f>
        <v>1178576.65</v>
      </c>
      <c r="F158" s="69">
        <f>F159</f>
        <v>2550500</v>
      </c>
      <c r="G158" s="69">
        <f>G159</f>
        <v>2550500</v>
      </c>
      <c r="H158" s="69">
        <f>H159</f>
        <v>1378994</v>
      </c>
      <c r="I158" s="58">
        <f>H158/E158*100</f>
        <v>117.0050331473986</v>
      </c>
      <c r="J158" s="58">
        <f>H158/G158*100</f>
        <v>54.06759458929622</v>
      </c>
      <c r="K158" s="58">
        <f>J158/H158*100</f>
        <v>0.003920799843168007</v>
      </c>
    </row>
    <row r="159" spans="1:11" ht="14.25">
      <c r="A159" s="118">
        <v>3111</v>
      </c>
      <c r="B159" s="118"/>
      <c r="C159" s="118">
        <v>3111</v>
      </c>
      <c r="D159" s="121" t="s">
        <v>441</v>
      </c>
      <c r="E159" s="120">
        <v>1178576.65</v>
      </c>
      <c r="F159" s="68">
        <v>2550500</v>
      </c>
      <c r="G159" s="68">
        <v>2550500</v>
      </c>
      <c r="H159" s="120">
        <v>1378994</v>
      </c>
      <c r="I159" s="55">
        <f aca="true" t="shared" si="22" ref="I159:I166">H159/E159*100</f>
        <v>117.0050331473986</v>
      </c>
      <c r="J159" s="55">
        <f>H159/G159*100</f>
        <v>54.06759458929622</v>
      </c>
      <c r="K159" s="55">
        <f>J159/H159*100</f>
        <v>0.003920799843168007</v>
      </c>
    </row>
    <row r="160" spans="1:11" ht="15.75" customHeight="1" hidden="1">
      <c r="A160" s="118">
        <v>3113</v>
      </c>
      <c r="B160" s="118"/>
      <c r="C160" s="118">
        <v>3113</v>
      </c>
      <c r="D160" s="139" t="s">
        <v>442</v>
      </c>
      <c r="E160" s="68"/>
      <c r="F160" s="68"/>
      <c r="G160" s="68"/>
      <c r="H160" s="68"/>
      <c r="I160" s="68"/>
      <c r="J160" s="68"/>
      <c r="K160" s="55" t="e">
        <f>J160/I160*100</f>
        <v>#DIV/0!</v>
      </c>
    </row>
    <row r="161" spans="1:11" ht="15.75">
      <c r="A161" s="134"/>
      <c r="B161" s="134"/>
      <c r="C161" s="134">
        <v>312</v>
      </c>
      <c r="D161" s="28" t="s">
        <v>443</v>
      </c>
      <c r="E161" s="69">
        <f>E162</f>
        <v>56900</v>
      </c>
      <c r="F161" s="69">
        <f>F162</f>
        <v>195000</v>
      </c>
      <c r="G161" s="69">
        <f>G162</f>
        <v>195000</v>
      </c>
      <c r="H161" s="69">
        <f>H162</f>
        <v>100550</v>
      </c>
      <c r="I161" s="58">
        <f t="shared" si="22"/>
        <v>176.71353251318104</v>
      </c>
      <c r="J161" s="58">
        <f aca="true" t="shared" si="23" ref="J161:J166">H161/G161*100</f>
        <v>51.56410256410256</v>
      </c>
      <c r="K161" s="58">
        <f>J161/H161*100</f>
        <v>0.05128205128205128</v>
      </c>
    </row>
    <row r="162" spans="1:11" ht="14.25">
      <c r="A162" s="118">
        <v>3121</v>
      </c>
      <c r="B162" s="118"/>
      <c r="C162" s="118">
        <v>3121</v>
      </c>
      <c r="D162" s="121" t="s">
        <v>443</v>
      </c>
      <c r="E162" s="120">
        <v>56900</v>
      </c>
      <c r="F162" s="68">
        <v>195000</v>
      </c>
      <c r="G162" s="68">
        <v>195000</v>
      </c>
      <c r="H162" s="120">
        <v>100550</v>
      </c>
      <c r="I162" s="55">
        <f t="shared" si="22"/>
        <v>176.71353251318104</v>
      </c>
      <c r="J162" s="55">
        <f t="shared" si="23"/>
        <v>51.56410256410256</v>
      </c>
      <c r="K162" s="55">
        <f>J162/H162*100</f>
        <v>0.05128205128205128</v>
      </c>
    </row>
    <row r="163" spans="1:11" ht="15.75">
      <c r="A163" s="134"/>
      <c r="B163" s="134"/>
      <c r="C163" s="134">
        <v>313</v>
      </c>
      <c r="D163" s="28" t="s">
        <v>444</v>
      </c>
      <c r="E163" s="69">
        <f>E165+E166</f>
        <v>186289.05000000002</v>
      </c>
      <c r="F163" s="69">
        <f>F165+F166</f>
        <v>410000</v>
      </c>
      <c r="G163" s="69">
        <f>G165+G166</f>
        <v>410000</v>
      </c>
      <c r="H163" s="69">
        <f>H165+H166</f>
        <v>190589.3</v>
      </c>
      <c r="I163" s="58">
        <f t="shared" si="22"/>
        <v>102.30837507625917</v>
      </c>
      <c r="J163" s="55">
        <f t="shared" si="23"/>
        <v>46.485195121951215</v>
      </c>
      <c r="K163" s="58">
        <f>J163/H163*100</f>
        <v>0.024390243902439025</v>
      </c>
    </row>
    <row r="164" spans="1:11" ht="15.75" customHeight="1" hidden="1">
      <c r="A164" s="118">
        <v>3131</v>
      </c>
      <c r="B164" s="118"/>
      <c r="C164" s="118">
        <v>3131</v>
      </c>
      <c r="D164" s="139" t="s">
        <v>445</v>
      </c>
      <c r="E164" s="68"/>
      <c r="F164" s="68"/>
      <c r="G164" s="68"/>
      <c r="H164" s="68"/>
      <c r="I164" s="55" t="e">
        <f t="shared" si="22"/>
        <v>#DIV/0!</v>
      </c>
      <c r="J164" s="55" t="e">
        <f t="shared" si="23"/>
        <v>#DIV/0!</v>
      </c>
      <c r="K164" s="55" t="e">
        <f>J164/I164*100</f>
        <v>#DIV/0!</v>
      </c>
    </row>
    <row r="165" spans="1:11" ht="14.25">
      <c r="A165" s="118">
        <v>3132</v>
      </c>
      <c r="B165" s="118"/>
      <c r="C165" s="118">
        <v>3132</v>
      </c>
      <c r="D165" s="121" t="s">
        <v>446</v>
      </c>
      <c r="E165" s="120">
        <v>167876.7</v>
      </c>
      <c r="F165" s="68">
        <v>363500</v>
      </c>
      <c r="G165" s="68">
        <v>363500</v>
      </c>
      <c r="H165" s="120">
        <v>188817.25</v>
      </c>
      <c r="I165" s="55">
        <f t="shared" si="22"/>
        <v>112.47376794992991</v>
      </c>
      <c r="J165" s="55">
        <f t="shared" si="23"/>
        <v>51.944222833562584</v>
      </c>
      <c r="K165" s="55">
        <f>J165/H165*100</f>
        <v>0.027510316368638238</v>
      </c>
    </row>
    <row r="166" spans="1:11" ht="14.25">
      <c r="A166" s="118">
        <v>3133</v>
      </c>
      <c r="B166" s="118"/>
      <c r="C166" s="118">
        <v>3133</v>
      </c>
      <c r="D166" s="121" t="s">
        <v>447</v>
      </c>
      <c r="E166" s="120">
        <v>18412.35</v>
      </c>
      <c r="F166" s="68">
        <v>46500</v>
      </c>
      <c r="G166" s="68">
        <v>46500</v>
      </c>
      <c r="H166" s="120">
        <v>1772.05</v>
      </c>
      <c r="I166" s="55">
        <f t="shared" si="22"/>
        <v>9.624246769152228</v>
      </c>
      <c r="J166" s="55">
        <f t="shared" si="23"/>
        <v>3.8108602150537636</v>
      </c>
      <c r="K166" s="55">
        <f>J166/H166*100</f>
        <v>0.21505376344086022</v>
      </c>
    </row>
    <row r="167" spans="1:11" ht="15.75" customHeight="1" hidden="1">
      <c r="A167" s="118"/>
      <c r="B167" s="118"/>
      <c r="C167" s="118"/>
      <c r="D167" s="121"/>
      <c r="E167" s="68"/>
      <c r="F167" s="68"/>
      <c r="G167" s="68"/>
      <c r="H167" s="68"/>
      <c r="I167" s="68"/>
      <c r="J167" s="68"/>
      <c r="K167" s="68"/>
    </row>
    <row r="168" spans="1:11" ht="15.75">
      <c r="A168" s="157"/>
      <c r="B168" s="157"/>
      <c r="C168" s="157">
        <v>32</v>
      </c>
      <c r="D168" s="116" t="s">
        <v>448</v>
      </c>
      <c r="E168" s="117">
        <f>E169+E174+E181+E192+E194</f>
        <v>1696449.11</v>
      </c>
      <c r="F168" s="117">
        <f>F169+F174+F181+F192+F194</f>
        <v>4240500</v>
      </c>
      <c r="G168" s="117">
        <f>G169+G174+G181+G192+G194</f>
        <v>4240500</v>
      </c>
      <c r="H168" s="117">
        <f>H169+H174+H181+H192+H194</f>
        <v>1721099.7899999998</v>
      </c>
      <c r="I168" s="117">
        <f>H168/E168*100</f>
        <v>101.4530751234854</v>
      </c>
      <c r="J168" s="117">
        <f>H168/G168*100</f>
        <v>40.58718995401485</v>
      </c>
      <c r="K168" s="117">
        <f aca="true" t="shared" si="24" ref="K168:K185">J168/H168*100</f>
        <v>0.0023582124749439927</v>
      </c>
    </row>
    <row r="169" spans="1:11" ht="15.75">
      <c r="A169" s="134"/>
      <c r="B169" s="134"/>
      <c r="C169" s="134">
        <v>321</v>
      </c>
      <c r="D169" s="28" t="s">
        <v>449</v>
      </c>
      <c r="E169" s="69">
        <f>E170+E171+E172+E173</f>
        <v>36573.23</v>
      </c>
      <c r="F169" s="69">
        <f>F170+F171+F172+F173</f>
        <v>71000</v>
      </c>
      <c r="G169" s="69">
        <f>G170+G171+G172+G173</f>
        <v>71000</v>
      </c>
      <c r="H169" s="69">
        <f>H170+H171+H172+H173</f>
        <v>33848.3</v>
      </c>
      <c r="I169" s="58">
        <f>H169/E169*100</f>
        <v>92.54938653217121</v>
      </c>
      <c r="J169" s="58">
        <f>H169/G169*100</f>
        <v>47.67366197183099</v>
      </c>
      <c r="K169" s="58">
        <f t="shared" si="24"/>
        <v>0.1408450704225352</v>
      </c>
    </row>
    <row r="170" spans="1:11" ht="14.25">
      <c r="A170" s="118">
        <v>3211</v>
      </c>
      <c r="B170" s="118"/>
      <c r="C170" s="118">
        <v>3211</v>
      </c>
      <c r="D170" s="121" t="s">
        <v>450</v>
      </c>
      <c r="E170" s="68">
        <v>21949.4</v>
      </c>
      <c r="F170" s="68">
        <v>26000</v>
      </c>
      <c r="G170" s="68">
        <v>26000</v>
      </c>
      <c r="H170" s="68">
        <v>17673.3</v>
      </c>
      <c r="I170" s="55">
        <f aca="true" t="shared" si="25" ref="I170:I199">H170/E170*100</f>
        <v>80.5183740785625</v>
      </c>
      <c r="J170" s="55">
        <f aca="true" t="shared" si="26" ref="J170:J199">H170/G170*100</f>
        <v>67.97423076923077</v>
      </c>
      <c r="K170" s="55">
        <f t="shared" si="24"/>
        <v>0.38461538461538464</v>
      </c>
    </row>
    <row r="171" spans="1:11" ht="14.25">
      <c r="A171" s="118">
        <v>3212</v>
      </c>
      <c r="B171" s="118"/>
      <c r="C171" s="118">
        <v>3212</v>
      </c>
      <c r="D171" s="121" t="s">
        <v>451</v>
      </c>
      <c r="E171" s="68">
        <v>5633.83</v>
      </c>
      <c r="F171" s="68">
        <v>28000</v>
      </c>
      <c r="G171" s="68">
        <v>28000</v>
      </c>
      <c r="H171" s="68">
        <v>5499</v>
      </c>
      <c r="I171" s="55">
        <f t="shared" si="25"/>
        <v>97.6067790472911</v>
      </c>
      <c r="J171" s="55">
        <f t="shared" si="26"/>
        <v>19.639285714285716</v>
      </c>
      <c r="K171" s="55">
        <f t="shared" si="24"/>
        <v>0.35714285714285715</v>
      </c>
    </row>
    <row r="172" spans="1:11" ht="16.5" customHeight="1">
      <c r="A172" s="118">
        <v>3213</v>
      </c>
      <c r="B172" s="118"/>
      <c r="C172" s="118">
        <v>3213</v>
      </c>
      <c r="D172" s="121" t="s">
        <v>452</v>
      </c>
      <c r="E172" s="68">
        <v>3750</v>
      </c>
      <c r="F172" s="68">
        <v>7000</v>
      </c>
      <c r="G172" s="68">
        <v>7000</v>
      </c>
      <c r="H172" s="68">
        <v>4600</v>
      </c>
      <c r="I172" s="55">
        <f t="shared" si="25"/>
        <v>122.66666666666666</v>
      </c>
      <c r="J172" s="55">
        <f t="shared" si="26"/>
        <v>65.71428571428571</v>
      </c>
      <c r="K172" s="55">
        <f t="shared" si="24"/>
        <v>1.4285714285714284</v>
      </c>
    </row>
    <row r="173" spans="1:11" ht="16.5" customHeight="1">
      <c r="A173" s="118">
        <v>3214</v>
      </c>
      <c r="B173" s="118"/>
      <c r="C173" s="118">
        <v>3214</v>
      </c>
      <c r="D173" s="121" t="s">
        <v>453</v>
      </c>
      <c r="E173" s="68">
        <v>5240</v>
      </c>
      <c r="F173" s="68">
        <v>10000</v>
      </c>
      <c r="G173" s="68">
        <v>10000</v>
      </c>
      <c r="H173" s="68">
        <v>6076</v>
      </c>
      <c r="I173" s="55">
        <f t="shared" si="25"/>
        <v>115.95419847328243</v>
      </c>
      <c r="J173" s="55">
        <f t="shared" si="26"/>
        <v>60.760000000000005</v>
      </c>
      <c r="K173" s="122">
        <f t="shared" si="24"/>
        <v>1</v>
      </c>
    </row>
    <row r="174" spans="1:11" ht="15.75">
      <c r="A174" s="134"/>
      <c r="B174" s="134"/>
      <c r="C174" s="134">
        <v>322</v>
      </c>
      <c r="D174" s="28" t="s">
        <v>454</v>
      </c>
      <c r="E174" s="69">
        <f>E175+E176+E177+E178+E179+E180</f>
        <v>338677.95999999996</v>
      </c>
      <c r="F174" s="69">
        <f>F175+F176+F177+F178+F179+F180</f>
        <v>977000</v>
      </c>
      <c r="G174" s="69">
        <f>G175+G176+G177+G178+G179+G180</f>
        <v>977000</v>
      </c>
      <c r="H174" s="69">
        <f>H175+H176+H177+H178+H179+H180</f>
        <v>377233.63</v>
      </c>
      <c r="I174" s="58">
        <f t="shared" si="25"/>
        <v>111.38416860666105</v>
      </c>
      <c r="J174" s="58">
        <f t="shared" si="26"/>
        <v>38.61142579324463</v>
      </c>
      <c r="K174" s="58">
        <f t="shared" si="24"/>
        <v>0.010235414534288638</v>
      </c>
    </row>
    <row r="175" spans="1:11" ht="14.25">
      <c r="A175" s="118">
        <v>3221</v>
      </c>
      <c r="B175" s="118"/>
      <c r="C175" s="118">
        <v>3221</v>
      </c>
      <c r="D175" s="121" t="s">
        <v>455</v>
      </c>
      <c r="E175" s="68">
        <v>40151.91</v>
      </c>
      <c r="F175" s="68">
        <v>165000</v>
      </c>
      <c r="G175" s="68">
        <v>165000</v>
      </c>
      <c r="H175" s="68">
        <v>84687.99</v>
      </c>
      <c r="I175" s="55">
        <f t="shared" si="25"/>
        <v>210.9189575290441</v>
      </c>
      <c r="J175" s="55">
        <f t="shared" si="26"/>
        <v>51.32605454545455</v>
      </c>
      <c r="K175" s="55">
        <f t="shared" si="24"/>
        <v>0.06060606060606061</v>
      </c>
    </row>
    <row r="176" spans="1:11" ht="15.75" customHeight="1">
      <c r="A176" s="118">
        <v>3222</v>
      </c>
      <c r="B176" s="118"/>
      <c r="C176" s="118">
        <v>3222</v>
      </c>
      <c r="D176" s="121" t="s">
        <v>456</v>
      </c>
      <c r="E176" s="68"/>
      <c r="F176" s="68">
        <v>10000</v>
      </c>
      <c r="G176" s="68">
        <v>10000</v>
      </c>
      <c r="H176" s="68"/>
      <c r="I176" s="122" t="e">
        <f t="shared" si="25"/>
        <v>#DIV/0!</v>
      </c>
      <c r="J176" s="55">
        <f t="shared" si="26"/>
        <v>0</v>
      </c>
      <c r="K176" s="122" t="e">
        <f t="shared" si="24"/>
        <v>#DIV/0!</v>
      </c>
    </row>
    <row r="177" spans="1:11" ht="14.25">
      <c r="A177" s="118">
        <v>3223</v>
      </c>
      <c r="B177" s="118"/>
      <c r="C177" s="118">
        <v>3223</v>
      </c>
      <c r="D177" s="121" t="s">
        <v>457</v>
      </c>
      <c r="E177" s="68">
        <v>295040.55</v>
      </c>
      <c r="F177" s="68">
        <v>625000</v>
      </c>
      <c r="G177" s="68">
        <v>625000</v>
      </c>
      <c r="H177" s="68">
        <v>286383.64</v>
      </c>
      <c r="I177" s="55">
        <f t="shared" si="25"/>
        <v>97.06585755754591</v>
      </c>
      <c r="J177" s="55">
        <f t="shared" si="26"/>
        <v>45.821382400000005</v>
      </c>
      <c r="K177" s="55">
        <f t="shared" si="24"/>
        <v>0.016</v>
      </c>
    </row>
    <row r="178" spans="1:11" ht="14.25">
      <c r="A178" s="118">
        <v>3224</v>
      </c>
      <c r="B178" s="118"/>
      <c r="C178" s="118">
        <v>3224</v>
      </c>
      <c r="D178" s="121" t="s">
        <v>458</v>
      </c>
      <c r="E178" s="68"/>
      <c r="F178" s="68">
        <v>130000</v>
      </c>
      <c r="G178" s="68">
        <v>130000</v>
      </c>
      <c r="H178" s="68"/>
      <c r="I178" s="589" t="e">
        <f t="shared" si="25"/>
        <v>#DIV/0!</v>
      </c>
      <c r="J178" s="55">
        <f t="shared" si="26"/>
        <v>0</v>
      </c>
      <c r="K178" s="55" t="e">
        <f t="shared" si="24"/>
        <v>#DIV/0!</v>
      </c>
    </row>
    <row r="179" spans="1:11" ht="14.25">
      <c r="A179" s="118">
        <v>3225</v>
      </c>
      <c r="B179" s="118"/>
      <c r="C179" s="118">
        <v>3225</v>
      </c>
      <c r="D179" s="121" t="s">
        <v>459</v>
      </c>
      <c r="E179" s="68">
        <v>3485.5</v>
      </c>
      <c r="F179" s="68">
        <v>32000</v>
      </c>
      <c r="G179" s="68">
        <v>32000</v>
      </c>
      <c r="H179" s="68">
        <v>5502</v>
      </c>
      <c r="I179" s="55">
        <f t="shared" si="25"/>
        <v>157.85396643236265</v>
      </c>
      <c r="J179" s="55">
        <f t="shared" si="26"/>
        <v>17.193749999999998</v>
      </c>
      <c r="K179" s="55">
        <f t="shared" si="24"/>
        <v>0.3125</v>
      </c>
    </row>
    <row r="180" spans="1:11" ht="14.25">
      <c r="A180" s="118">
        <v>3227</v>
      </c>
      <c r="B180" s="118"/>
      <c r="C180" s="118">
        <v>3227</v>
      </c>
      <c r="D180" s="121" t="s">
        <v>460</v>
      </c>
      <c r="E180" s="68"/>
      <c r="F180" s="68">
        <v>15000</v>
      </c>
      <c r="G180" s="68">
        <v>15000</v>
      </c>
      <c r="H180" s="68">
        <v>660</v>
      </c>
      <c r="I180" s="589" t="e">
        <f t="shared" si="25"/>
        <v>#DIV/0!</v>
      </c>
      <c r="J180" s="55">
        <f t="shared" si="26"/>
        <v>4.3999999999999995</v>
      </c>
      <c r="K180" s="55">
        <f t="shared" si="24"/>
        <v>0.6666666666666666</v>
      </c>
    </row>
    <row r="181" spans="1:11" ht="15.75">
      <c r="A181" s="134"/>
      <c r="B181" s="134"/>
      <c r="C181" s="134">
        <v>323</v>
      </c>
      <c r="D181" s="28" t="s">
        <v>454</v>
      </c>
      <c r="E181" s="69">
        <f>E182+E183+E184+E185+E187+E188+E189+E190+E191</f>
        <v>861496.37</v>
      </c>
      <c r="F181" s="69">
        <f>F182+F183+F184+F185+F187+F188+F189+F190+F191</f>
        <v>2278500</v>
      </c>
      <c r="G181" s="69">
        <f>G182+G183+G184+G185+G187+G188+G189+G190+G191</f>
        <v>2278500</v>
      </c>
      <c r="H181" s="69">
        <f>H182+H183+H184+H185+H187+H188+H189+H190+H191</f>
        <v>847158.6599999999</v>
      </c>
      <c r="I181" s="58">
        <f t="shared" si="25"/>
        <v>98.33572020738751</v>
      </c>
      <c r="J181" s="58">
        <f t="shared" si="26"/>
        <v>37.18054246214614</v>
      </c>
      <c r="K181" s="58">
        <f t="shared" si="24"/>
        <v>0.004388852315119596</v>
      </c>
    </row>
    <row r="182" spans="1:11" ht="14.25">
      <c r="A182" s="118">
        <v>3231</v>
      </c>
      <c r="B182" s="118"/>
      <c r="C182" s="118">
        <v>3231</v>
      </c>
      <c r="D182" s="121" t="s">
        <v>461</v>
      </c>
      <c r="E182" s="68">
        <v>31404.43</v>
      </c>
      <c r="F182" s="68">
        <v>60000</v>
      </c>
      <c r="G182" s="68">
        <v>60000</v>
      </c>
      <c r="H182" s="68">
        <v>27367.14</v>
      </c>
      <c r="I182" s="55">
        <f t="shared" si="25"/>
        <v>87.144202267005</v>
      </c>
      <c r="J182" s="55">
        <f t="shared" si="26"/>
        <v>45.6119</v>
      </c>
      <c r="K182" s="55">
        <f t="shared" si="24"/>
        <v>0.16666666666666666</v>
      </c>
    </row>
    <row r="183" spans="1:11" ht="14.25">
      <c r="A183" s="118">
        <v>3232</v>
      </c>
      <c r="B183" s="118"/>
      <c r="C183" s="118">
        <v>3232</v>
      </c>
      <c r="D183" s="121" t="s">
        <v>462</v>
      </c>
      <c r="E183" s="68">
        <v>524508.99</v>
      </c>
      <c r="F183" s="68">
        <v>1165000</v>
      </c>
      <c r="G183" s="68">
        <v>1165000</v>
      </c>
      <c r="H183" s="68">
        <v>446528.3</v>
      </c>
      <c r="I183" s="55">
        <f t="shared" si="25"/>
        <v>85.13263042450426</v>
      </c>
      <c r="J183" s="55">
        <f t="shared" si="26"/>
        <v>38.328609442060085</v>
      </c>
      <c r="K183" s="55">
        <f t="shared" si="24"/>
        <v>0.008583690987124463</v>
      </c>
    </row>
    <row r="184" spans="1:11" ht="14.25">
      <c r="A184" s="118">
        <v>3233</v>
      </c>
      <c r="B184" s="118"/>
      <c r="C184" s="118">
        <v>3233</v>
      </c>
      <c r="D184" s="121" t="s">
        <v>463</v>
      </c>
      <c r="E184" s="68">
        <v>62975</v>
      </c>
      <c r="F184" s="68">
        <v>192500</v>
      </c>
      <c r="G184" s="68">
        <v>192500</v>
      </c>
      <c r="H184" s="68">
        <v>67578.3</v>
      </c>
      <c r="I184" s="55">
        <f t="shared" si="25"/>
        <v>107.30972608177849</v>
      </c>
      <c r="J184" s="55">
        <f t="shared" si="26"/>
        <v>35.10561038961039</v>
      </c>
      <c r="K184" s="55">
        <f t="shared" si="24"/>
        <v>0.05194805194805195</v>
      </c>
    </row>
    <row r="185" spans="1:11" ht="15.75" customHeight="1">
      <c r="A185" s="118">
        <v>3234</v>
      </c>
      <c r="B185" s="118"/>
      <c r="C185" s="118">
        <v>3234</v>
      </c>
      <c r="D185" s="121" t="s">
        <v>464</v>
      </c>
      <c r="E185" s="68">
        <v>150250.32</v>
      </c>
      <c r="F185" s="68">
        <v>540000</v>
      </c>
      <c r="G185" s="68">
        <v>540000</v>
      </c>
      <c r="H185" s="68">
        <v>172195.84</v>
      </c>
      <c r="I185" s="55">
        <f t="shared" si="25"/>
        <v>114.60597222022555</v>
      </c>
      <c r="J185" s="55">
        <f t="shared" si="26"/>
        <v>31.888118518518517</v>
      </c>
      <c r="K185" s="55">
        <f t="shared" si="24"/>
        <v>0.018518518518518517</v>
      </c>
    </row>
    <row r="186" spans="1:11" ht="15" customHeight="1" hidden="1">
      <c r="A186" s="118">
        <v>3235</v>
      </c>
      <c r="B186" s="118"/>
      <c r="C186" s="118">
        <v>3235</v>
      </c>
      <c r="D186" s="121" t="s">
        <v>465</v>
      </c>
      <c r="E186" s="68"/>
      <c r="F186" s="68"/>
      <c r="G186" s="68"/>
      <c r="H186" s="68">
        <v>827.25</v>
      </c>
      <c r="I186" s="55" t="e">
        <f t="shared" si="25"/>
        <v>#DIV/0!</v>
      </c>
      <c r="J186" s="55" t="e">
        <f t="shared" si="26"/>
        <v>#DIV/0!</v>
      </c>
      <c r="K186" s="55" t="e">
        <f>J186/I186*100</f>
        <v>#DIV/0!</v>
      </c>
    </row>
    <row r="187" spans="1:11" ht="15" customHeight="1">
      <c r="A187" s="118">
        <v>3235</v>
      </c>
      <c r="B187" s="118"/>
      <c r="C187" s="118">
        <v>3235</v>
      </c>
      <c r="D187" s="121" t="s">
        <v>465</v>
      </c>
      <c r="E187" s="68">
        <v>456</v>
      </c>
      <c r="F187" s="68">
        <v>62500</v>
      </c>
      <c r="G187" s="68">
        <v>62500</v>
      </c>
      <c r="H187" s="68">
        <v>93.78</v>
      </c>
      <c r="I187" s="55">
        <f t="shared" si="25"/>
        <v>20.56578947368421</v>
      </c>
      <c r="J187" s="55">
        <f t="shared" si="26"/>
        <v>0.150048</v>
      </c>
      <c r="K187" s="55">
        <f aca="true" t="shared" si="27" ref="K187:K199">J187/H187*100</f>
        <v>0.15999999999999998</v>
      </c>
    </row>
    <row r="188" spans="1:11" ht="14.25" customHeight="1">
      <c r="A188" s="118">
        <v>3236</v>
      </c>
      <c r="B188" s="118"/>
      <c r="C188" s="118">
        <v>3236</v>
      </c>
      <c r="D188" s="121" t="s">
        <v>466</v>
      </c>
      <c r="E188" s="68">
        <v>692</v>
      </c>
      <c r="F188" s="68">
        <v>65000</v>
      </c>
      <c r="G188" s="68">
        <v>65000</v>
      </c>
      <c r="H188" s="68">
        <v>24394</v>
      </c>
      <c r="I188" s="358">
        <f t="shared" si="25"/>
        <v>3525.1445086705203</v>
      </c>
      <c r="J188" s="55">
        <f t="shared" si="26"/>
        <v>37.52923076923077</v>
      </c>
      <c r="K188" s="55">
        <f t="shared" si="27"/>
        <v>0.15384615384615385</v>
      </c>
    </row>
    <row r="189" spans="1:11" ht="14.25">
      <c r="A189" s="118">
        <v>3237</v>
      </c>
      <c r="B189" s="118"/>
      <c r="C189" s="118">
        <v>3237</v>
      </c>
      <c r="D189" s="121" t="s">
        <v>467</v>
      </c>
      <c r="E189" s="68">
        <v>25765.11</v>
      </c>
      <c r="F189" s="68">
        <v>63000</v>
      </c>
      <c r="G189" s="68">
        <v>63000</v>
      </c>
      <c r="H189" s="68">
        <v>26778.86</v>
      </c>
      <c r="I189" s="55">
        <f t="shared" si="25"/>
        <v>103.93458440503456</v>
      </c>
      <c r="J189" s="55">
        <f t="shared" si="26"/>
        <v>42.506126984126986</v>
      </c>
      <c r="K189" s="55">
        <f t="shared" si="27"/>
        <v>0.15873015873015872</v>
      </c>
    </row>
    <row r="190" spans="1:11" ht="14.25">
      <c r="A190" s="118">
        <v>3238</v>
      </c>
      <c r="B190" s="118"/>
      <c r="C190" s="118">
        <v>3238</v>
      </c>
      <c r="D190" s="121" t="s">
        <v>468</v>
      </c>
      <c r="E190" s="68">
        <v>33851.88</v>
      </c>
      <c r="F190" s="68">
        <v>40500</v>
      </c>
      <c r="G190" s="68">
        <v>40500</v>
      </c>
      <c r="H190" s="68">
        <v>27787.5</v>
      </c>
      <c r="I190" s="55">
        <f t="shared" si="25"/>
        <v>82.08554443652761</v>
      </c>
      <c r="J190" s="55">
        <f t="shared" si="26"/>
        <v>68.61111111111111</v>
      </c>
      <c r="K190" s="55">
        <f t="shared" si="27"/>
        <v>0.24691358024691357</v>
      </c>
    </row>
    <row r="191" spans="1:11" ht="14.25" customHeight="1">
      <c r="A191" s="118">
        <v>3239</v>
      </c>
      <c r="B191" s="118"/>
      <c r="C191" s="118">
        <v>3239</v>
      </c>
      <c r="D191" s="121" t="s">
        <v>469</v>
      </c>
      <c r="E191" s="68">
        <v>31592.64</v>
      </c>
      <c r="F191" s="68">
        <v>90000</v>
      </c>
      <c r="G191" s="68">
        <v>90000</v>
      </c>
      <c r="H191" s="68">
        <v>54434.94</v>
      </c>
      <c r="I191" s="358">
        <f t="shared" si="25"/>
        <v>172.30259959281656</v>
      </c>
      <c r="J191" s="55">
        <f t="shared" si="26"/>
        <v>60.483266666666665</v>
      </c>
      <c r="K191" s="122">
        <f t="shared" si="27"/>
        <v>0.1111111111111111</v>
      </c>
    </row>
    <row r="192" spans="1:11" ht="15.75">
      <c r="A192" s="134"/>
      <c r="B192" s="134"/>
      <c r="C192" s="134">
        <v>324</v>
      </c>
      <c r="D192" s="28" t="s">
        <v>470</v>
      </c>
      <c r="E192" s="69">
        <f>E193</f>
        <v>0</v>
      </c>
      <c r="F192" s="69">
        <f>F193</f>
        <v>40000</v>
      </c>
      <c r="G192" s="69">
        <f>G193</f>
        <v>40000</v>
      </c>
      <c r="H192" s="69">
        <f>H193</f>
        <v>2653.64</v>
      </c>
      <c r="I192" s="603" t="e">
        <f t="shared" si="25"/>
        <v>#DIV/0!</v>
      </c>
      <c r="J192" s="58">
        <f t="shared" si="26"/>
        <v>6.6341</v>
      </c>
      <c r="K192" s="131">
        <f t="shared" si="27"/>
        <v>0.25</v>
      </c>
    </row>
    <row r="193" spans="1:11" ht="14.25">
      <c r="A193" s="118">
        <v>3241</v>
      </c>
      <c r="B193" s="118"/>
      <c r="C193" s="118">
        <v>3241</v>
      </c>
      <c r="D193" s="121" t="s">
        <v>471</v>
      </c>
      <c r="E193" s="68"/>
      <c r="F193" s="68">
        <v>40000</v>
      </c>
      <c r="G193" s="68">
        <v>40000</v>
      </c>
      <c r="H193" s="68">
        <v>2653.64</v>
      </c>
      <c r="I193" s="589" t="e">
        <f t="shared" si="25"/>
        <v>#DIV/0!</v>
      </c>
      <c r="J193" s="55">
        <f t="shared" si="26"/>
        <v>6.6341</v>
      </c>
      <c r="K193" s="122">
        <f t="shared" si="27"/>
        <v>0.25</v>
      </c>
    </row>
    <row r="194" spans="1:11" ht="15.75">
      <c r="A194" s="134"/>
      <c r="B194" s="134"/>
      <c r="C194" s="134">
        <v>329</v>
      </c>
      <c r="D194" s="28" t="s">
        <v>472</v>
      </c>
      <c r="E194" s="69">
        <f>E195+E196+E197+E198+E199</f>
        <v>459701.55</v>
      </c>
      <c r="F194" s="69">
        <f>F195+F196+F197+F198+F199</f>
        <v>874000</v>
      </c>
      <c r="G194" s="69">
        <f>G195+G196+G197+G198+G199</f>
        <v>874000</v>
      </c>
      <c r="H194" s="69">
        <f>H195+H196+H197+H198+H199</f>
        <v>460205.56</v>
      </c>
      <c r="I194" s="58">
        <f t="shared" si="25"/>
        <v>100.10963852525623</v>
      </c>
      <c r="J194" s="58">
        <f t="shared" si="26"/>
        <v>52.65509839816933</v>
      </c>
      <c r="K194" s="58">
        <f t="shared" si="27"/>
        <v>0.011441647597254002</v>
      </c>
    </row>
    <row r="195" spans="1:11" ht="14.25">
      <c r="A195" s="118">
        <v>3291</v>
      </c>
      <c r="B195" s="118"/>
      <c r="C195" s="118">
        <v>3291</v>
      </c>
      <c r="D195" s="121" t="s">
        <v>473</v>
      </c>
      <c r="E195" s="68">
        <v>90715.05</v>
      </c>
      <c r="F195" s="68">
        <v>260000</v>
      </c>
      <c r="G195" s="68">
        <v>260000</v>
      </c>
      <c r="H195" s="68">
        <v>125260.3</v>
      </c>
      <c r="I195" s="55">
        <f t="shared" si="25"/>
        <v>138.08105711235345</v>
      </c>
      <c r="J195" s="55">
        <f t="shared" si="26"/>
        <v>48.177038461538466</v>
      </c>
      <c r="K195" s="55">
        <f t="shared" si="27"/>
        <v>0.038461538461538464</v>
      </c>
    </row>
    <row r="196" spans="1:11" ht="15.75" customHeight="1">
      <c r="A196" s="118">
        <v>3292</v>
      </c>
      <c r="B196" s="118"/>
      <c r="C196" s="118">
        <v>3292</v>
      </c>
      <c r="D196" s="121" t="s">
        <v>474</v>
      </c>
      <c r="E196" s="68">
        <v>33528.18</v>
      </c>
      <c r="F196" s="68">
        <v>44000</v>
      </c>
      <c r="G196" s="68">
        <v>44000</v>
      </c>
      <c r="H196" s="68">
        <v>31325.69</v>
      </c>
      <c r="I196" s="55">
        <f t="shared" si="25"/>
        <v>93.43092884850893</v>
      </c>
      <c r="J196" s="55">
        <f t="shared" si="26"/>
        <v>71.19475</v>
      </c>
      <c r="K196" s="55">
        <f t="shared" si="27"/>
        <v>0.22727272727272727</v>
      </c>
    </row>
    <row r="197" spans="1:11" ht="15.75" customHeight="1">
      <c r="A197" s="118">
        <v>3293</v>
      </c>
      <c r="B197" s="118"/>
      <c r="C197" s="118">
        <v>3293</v>
      </c>
      <c r="D197" s="121" t="s">
        <v>475</v>
      </c>
      <c r="E197" s="68">
        <v>27031.59</v>
      </c>
      <c r="F197" s="68">
        <v>50000</v>
      </c>
      <c r="G197" s="68">
        <v>50000</v>
      </c>
      <c r="H197" s="68">
        <v>19912.77</v>
      </c>
      <c r="I197" s="55">
        <f t="shared" si="25"/>
        <v>73.66481216976139</v>
      </c>
      <c r="J197" s="55">
        <f t="shared" si="26"/>
        <v>39.82554</v>
      </c>
      <c r="K197" s="55">
        <f t="shared" si="27"/>
        <v>0.19999999999999996</v>
      </c>
    </row>
    <row r="198" spans="1:11" ht="15.75" customHeight="1">
      <c r="A198" s="118">
        <v>3294</v>
      </c>
      <c r="B198" s="118"/>
      <c r="C198" s="118">
        <v>3294</v>
      </c>
      <c r="D198" s="121" t="s">
        <v>476</v>
      </c>
      <c r="E198" s="68">
        <v>32628.93</v>
      </c>
      <c r="F198" s="68">
        <v>60000</v>
      </c>
      <c r="G198" s="68">
        <v>60000</v>
      </c>
      <c r="H198" s="68">
        <v>32757.86</v>
      </c>
      <c r="I198" s="55">
        <f t="shared" si="25"/>
        <v>100.39514014097306</v>
      </c>
      <c r="J198" s="55">
        <f t="shared" si="26"/>
        <v>54.59643333333334</v>
      </c>
      <c r="K198" s="55">
        <f t="shared" si="27"/>
        <v>0.16666666666666669</v>
      </c>
    </row>
    <row r="199" spans="1:11" ht="14.25">
      <c r="A199" s="118">
        <v>3299</v>
      </c>
      <c r="B199" s="118"/>
      <c r="C199" s="118">
        <v>3299</v>
      </c>
      <c r="D199" s="121" t="s">
        <v>472</v>
      </c>
      <c r="E199" s="68">
        <v>275797.8</v>
      </c>
      <c r="F199" s="68">
        <v>460000</v>
      </c>
      <c r="G199" s="68">
        <v>460000</v>
      </c>
      <c r="H199" s="68">
        <v>250948.94</v>
      </c>
      <c r="I199" s="55">
        <f t="shared" si="25"/>
        <v>90.99018918932639</v>
      </c>
      <c r="J199" s="55">
        <f t="shared" si="26"/>
        <v>54.554117391304345</v>
      </c>
      <c r="K199" s="55">
        <f t="shared" si="27"/>
        <v>0.021739130434782608</v>
      </c>
    </row>
    <row r="200" spans="1:11" ht="14.25" hidden="1">
      <c r="A200" s="118"/>
      <c r="B200" s="118"/>
      <c r="C200" s="118"/>
      <c r="D200" s="121"/>
      <c r="E200" s="68"/>
      <c r="F200" s="68"/>
      <c r="G200" s="68"/>
      <c r="H200" s="68"/>
      <c r="I200" s="68"/>
      <c r="J200" s="68"/>
      <c r="K200" s="68"/>
    </row>
    <row r="201" spans="1:11" ht="14.25" hidden="1">
      <c r="A201" s="118"/>
      <c r="B201" s="118"/>
      <c r="C201" s="118"/>
      <c r="D201" s="121"/>
      <c r="E201" s="68"/>
      <c r="F201" s="68"/>
      <c r="G201" s="68"/>
      <c r="H201" s="68"/>
      <c r="I201" s="68"/>
      <c r="J201" s="68"/>
      <c r="K201" s="68"/>
    </row>
    <row r="202" spans="1:11" ht="15.75">
      <c r="A202" s="157"/>
      <c r="B202" s="157"/>
      <c r="C202" s="157">
        <v>34</v>
      </c>
      <c r="D202" s="116" t="s">
        <v>477</v>
      </c>
      <c r="E202" s="117">
        <f>E203+E205</f>
        <v>157116.29</v>
      </c>
      <c r="F202" s="117">
        <f>F203+F205</f>
        <v>358000</v>
      </c>
      <c r="G202" s="117">
        <f>G203+G205</f>
        <v>358000</v>
      </c>
      <c r="H202" s="117">
        <f>H203+H205</f>
        <v>127710.5</v>
      </c>
      <c r="I202" s="117">
        <f aca="true" t="shared" si="28" ref="I202:I209">H202/E202*100</f>
        <v>81.28406036064115</v>
      </c>
      <c r="J202" s="117">
        <f aca="true" t="shared" si="29" ref="J202:J210">H202/G202*100</f>
        <v>35.67332402234637</v>
      </c>
      <c r="K202" s="117">
        <f aca="true" t="shared" si="30" ref="K202:K209">J202/H202*100</f>
        <v>0.02793296089385475</v>
      </c>
    </row>
    <row r="203" spans="1:11" ht="15.75">
      <c r="A203" s="134"/>
      <c r="B203" s="134"/>
      <c r="C203" s="134">
        <v>342</v>
      </c>
      <c r="D203" s="28" t="s">
        <v>478</v>
      </c>
      <c r="E203" s="69">
        <f>E204</f>
        <v>108653.7</v>
      </c>
      <c r="F203" s="69">
        <f>F204</f>
        <v>250000</v>
      </c>
      <c r="G203" s="69">
        <f>G204</f>
        <v>250000</v>
      </c>
      <c r="H203" s="69">
        <f>H204</f>
        <v>94790.3</v>
      </c>
      <c r="I203" s="58">
        <f t="shared" si="28"/>
        <v>87.24074743888151</v>
      </c>
      <c r="J203" s="58">
        <f t="shared" si="29"/>
        <v>37.91612000000001</v>
      </c>
      <c r="K203" s="58">
        <f t="shared" si="30"/>
        <v>0.04000000000000001</v>
      </c>
    </row>
    <row r="204" spans="1:11" ht="14.25">
      <c r="A204" s="118">
        <v>3423</v>
      </c>
      <c r="B204" s="118"/>
      <c r="C204" s="118">
        <v>3423</v>
      </c>
      <c r="D204" s="121" t="s">
        <v>479</v>
      </c>
      <c r="E204" s="68">
        <v>108653.7</v>
      </c>
      <c r="F204" s="68">
        <v>250000</v>
      </c>
      <c r="G204" s="68">
        <v>250000</v>
      </c>
      <c r="H204" s="68">
        <v>94790.3</v>
      </c>
      <c r="I204" s="55">
        <f t="shared" si="28"/>
        <v>87.24074743888151</v>
      </c>
      <c r="J204" s="55">
        <f t="shared" si="29"/>
        <v>37.91612000000001</v>
      </c>
      <c r="K204" s="55">
        <f t="shared" si="30"/>
        <v>0.04000000000000001</v>
      </c>
    </row>
    <row r="205" spans="1:11" ht="15.75">
      <c r="A205" s="134"/>
      <c r="B205" s="134"/>
      <c r="C205" s="134">
        <v>343</v>
      </c>
      <c r="D205" s="28" t="s">
        <v>480</v>
      </c>
      <c r="E205" s="69">
        <f>E206+E207+E208</f>
        <v>48462.590000000004</v>
      </c>
      <c r="F205" s="69">
        <f>F206+F207+F208</f>
        <v>108000</v>
      </c>
      <c r="G205" s="69">
        <f>G206+G207+G208</f>
        <v>108000</v>
      </c>
      <c r="H205" s="69">
        <f>H206+H207+H208</f>
        <v>32920.2</v>
      </c>
      <c r="I205" s="58">
        <f t="shared" si="28"/>
        <v>67.92909747498017</v>
      </c>
      <c r="J205" s="58">
        <f t="shared" si="29"/>
        <v>30.481666666666662</v>
      </c>
      <c r="K205" s="58">
        <f t="shared" si="30"/>
        <v>0.09259259259259259</v>
      </c>
    </row>
    <row r="206" spans="1:11" ht="14.25">
      <c r="A206" s="118">
        <v>3431</v>
      </c>
      <c r="B206" s="118"/>
      <c r="C206" s="118">
        <v>3431</v>
      </c>
      <c r="D206" s="121" t="s">
        <v>481</v>
      </c>
      <c r="E206" s="68">
        <v>10203.26</v>
      </c>
      <c r="F206" s="68">
        <v>12000</v>
      </c>
      <c r="G206" s="68">
        <v>12000</v>
      </c>
      <c r="H206" s="68">
        <v>8079.37</v>
      </c>
      <c r="I206" s="55">
        <f t="shared" si="28"/>
        <v>79.18420191193795</v>
      </c>
      <c r="J206" s="55">
        <f t="shared" si="29"/>
        <v>67.32808333333334</v>
      </c>
      <c r="K206" s="55">
        <f t="shared" si="30"/>
        <v>0.8333333333333335</v>
      </c>
    </row>
    <row r="207" spans="1:11" ht="14.25">
      <c r="A207" s="118">
        <v>3433</v>
      </c>
      <c r="B207" s="118"/>
      <c r="C207" s="118">
        <v>3433</v>
      </c>
      <c r="D207" s="121" t="s">
        <v>482</v>
      </c>
      <c r="E207" s="68">
        <v>13.71</v>
      </c>
      <c r="F207" s="68">
        <v>10000</v>
      </c>
      <c r="G207" s="68">
        <v>10000</v>
      </c>
      <c r="H207" s="68">
        <v>13.71</v>
      </c>
      <c r="I207" s="358">
        <f t="shared" si="28"/>
        <v>100</v>
      </c>
      <c r="J207" s="55">
        <f t="shared" si="29"/>
        <v>0.1371</v>
      </c>
      <c r="K207" s="122">
        <f t="shared" si="30"/>
        <v>1</v>
      </c>
    </row>
    <row r="208" spans="1:11" ht="14.25">
      <c r="A208" s="118">
        <v>3434</v>
      </c>
      <c r="B208" s="118"/>
      <c r="C208" s="118">
        <v>3434</v>
      </c>
      <c r="D208" s="121" t="s">
        <v>483</v>
      </c>
      <c r="E208" s="68">
        <v>38245.62</v>
      </c>
      <c r="F208" s="68">
        <v>86000</v>
      </c>
      <c r="G208" s="68">
        <v>86000</v>
      </c>
      <c r="H208" s="68">
        <v>24827.12</v>
      </c>
      <c r="I208" s="55">
        <f t="shared" si="28"/>
        <v>64.9149366646429</v>
      </c>
      <c r="J208" s="55">
        <f t="shared" si="29"/>
        <v>28.86874418604651</v>
      </c>
      <c r="K208" s="55">
        <f t="shared" si="30"/>
        <v>0.11627906976744186</v>
      </c>
    </row>
    <row r="209" spans="1:11" ht="15.75">
      <c r="A209" s="157"/>
      <c r="B209" s="157"/>
      <c r="C209" s="157">
        <v>35</v>
      </c>
      <c r="D209" s="116" t="s">
        <v>484</v>
      </c>
      <c r="E209" s="117">
        <f>E212</f>
        <v>108106.92</v>
      </c>
      <c r="F209" s="117">
        <f>F212</f>
        <v>535000</v>
      </c>
      <c r="G209" s="117">
        <f>G212</f>
        <v>535000</v>
      </c>
      <c r="H209" s="117">
        <f>H212</f>
        <v>142955.01</v>
      </c>
      <c r="I209" s="117">
        <f t="shared" si="28"/>
        <v>132.23483751086425</v>
      </c>
      <c r="J209" s="117">
        <f t="shared" si="29"/>
        <v>26.72056261682243</v>
      </c>
      <c r="K209" s="117">
        <f t="shared" si="30"/>
        <v>0.018691588785046728</v>
      </c>
    </row>
    <row r="210" spans="1:11" ht="31.5" hidden="1">
      <c r="A210" s="134"/>
      <c r="B210" s="134"/>
      <c r="C210" s="134">
        <v>351</v>
      </c>
      <c r="D210" s="28" t="s">
        <v>485</v>
      </c>
      <c r="E210" s="69"/>
      <c r="F210" s="69"/>
      <c r="G210" s="69"/>
      <c r="H210" s="69"/>
      <c r="I210" s="69"/>
      <c r="J210" s="58" t="e">
        <f t="shared" si="29"/>
        <v>#DIV/0!</v>
      </c>
      <c r="K210" s="69"/>
    </row>
    <row r="211" spans="1:11" ht="15" hidden="1">
      <c r="A211" s="118"/>
      <c r="B211" s="118"/>
      <c r="C211" s="118">
        <v>3512</v>
      </c>
      <c r="D211" s="139" t="s">
        <v>486</v>
      </c>
      <c r="E211" s="68"/>
      <c r="F211" s="68"/>
      <c r="G211" s="68"/>
      <c r="H211" s="68"/>
      <c r="I211" s="68"/>
      <c r="J211" s="68"/>
      <c r="K211" s="68"/>
    </row>
    <row r="212" spans="1:11" ht="18" customHeight="1">
      <c r="A212" s="134"/>
      <c r="B212" s="134"/>
      <c r="C212" s="134">
        <v>352</v>
      </c>
      <c r="D212" s="28" t="s">
        <v>487</v>
      </c>
      <c r="E212" s="69">
        <f>E213</f>
        <v>108106.92</v>
      </c>
      <c r="F212" s="69">
        <f>F213</f>
        <v>535000</v>
      </c>
      <c r="G212" s="69">
        <f>G213</f>
        <v>535000</v>
      </c>
      <c r="H212" s="69">
        <f>H213</f>
        <v>142955.01</v>
      </c>
      <c r="I212" s="58">
        <f>H212/E212*100</f>
        <v>132.23483751086425</v>
      </c>
      <c r="J212" s="58">
        <f aca="true" t="shared" si="31" ref="J212:J222">H212/G212*100</f>
        <v>26.72056261682243</v>
      </c>
      <c r="K212" s="58">
        <f aca="true" t="shared" si="32" ref="K212:K225">J212/H212*100</f>
        <v>0.018691588785046728</v>
      </c>
    </row>
    <row r="213" spans="1:11" ht="14.25">
      <c r="A213" s="118">
        <v>3523</v>
      </c>
      <c r="B213" s="118"/>
      <c r="C213" s="118">
        <v>3523</v>
      </c>
      <c r="D213" s="121" t="s">
        <v>488</v>
      </c>
      <c r="E213" s="68">
        <v>108106.92</v>
      </c>
      <c r="F213" s="68">
        <v>535000</v>
      </c>
      <c r="G213" s="68">
        <v>535000</v>
      </c>
      <c r="H213" s="68">
        <v>142955.01</v>
      </c>
      <c r="I213" s="55">
        <f>H213/E213*100</f>
        <v>132.23483751086425</v>
      </c>
      <c r="J213" s="55">
        <f t="shared" si="31"/>
        <v>26.72056261682243</v>
      </c>
      <c r="K213" s="55">
        <f t="shared" si="32"/>
        <v>0.018691588785046728</v>
      </c>
    </row>
    <row r="214" spans="1:11" ht="16.5" customHeight="1">
      <c r="A214" s="157"/>
      <c r="B214" s="157"/>
      <c r="C214" s="157">
        <v>36</v>
      </c>
      <c r="D214" s="158" t="s">
        <v>489</v>
      </c>
      <c r="E214" s="117">
        <f>E215</f>
        <v>52506.06</v>
      </c>
      <c r="F214" s="117">
        <f>F215</f>
        <v>505000</v>
      </c>
      <c r="G214" s="117">
        <f>G215</f>
        <v>505000</v>
      </c>
      <c r="H214" s="117">
        <f>H215</f>
        <v>64816.16</v>
      </c>
      <c r="I214" s="117">
        <f>H214/E214*100</f>
        <v>123.44510328902989</v>
      </c>
      <c r="J214" s="117">
        <f>H214/G214*100</f>
        <v>12.834883168316832</v>
      </c>
      <c r="K214" s="117">
        <f t="shared" si="32"/>
        <v>0.019801980198019802</v>
      </c>
    </row>
    <row r="215" spans="1:11" ht="15.75">
      <c r="A215" s="134"/>
      <c r="B215" s="134"/>
      <c r="C215" s="134">
        <v>363</v>
      </c>
      <c r="D215" s="28" t="s">
        <v>490</v>
      </c>
      <c r="E215" s="69">
        <f>E216+E217+E218</f>
        <v>52506.06</v>
      </c>
      <c r="F215" s="69">
        <f>F216+F217+F218</f>
        <v>505000</v>
      </c>
      <c r="G215" s="69">
        <f>G216+G217+G218</f>
        <v>505000</v>
      </c>
      <c r="H215" s="69">
        <f>H216+H217+H218</f>
        <v>64816.16</v>
      </c>
      <c r="I215" s="58">
        <f aca="true" t="shared" si="33" ref="I215:I234">H215/E215*100</f>
        <v>123.44510328902989</v>
      </c>
      <c r="J215" s="58">
        <f t="shared" si="31"/>
        <v>12.834883168316832</v>
      </c>
      <c r="K215" s="58">
        <f t="shared" si="32"/>
        <v>0.019801980198019802</v>
      </c>
    </row>
    <row r="216" spans="1:11" ht="14.25">
      <c r="A216" s="396" t="s">
        <v>638</v>
      </c>
      <c r="B216" s="118"/>
      <c r="C216" s="118">
        <v>3631</v>
      </c>
      <c r="D216" s="121" t="s">
        <v>491</v>
      </c>
      <c r="E216" s="133">
        <v>26895.31</v>
      </c>
      <c r="F216" s="55">
        <v>405000</v>
      </c>
      <c r="G216" s="55">
        <v>405000</v>
      </c>
      <c r="H216" s="133">
        <v>30957.91</v>
      </c>
      <c r="I216" s="55">
        <f t="shared" si="33"/>
        <v>115.10523581992547</v>
      </c>
      <c r="J216" s="55">
        <f t="shared" si="31"/>
        <v>7.643928395061729</v>
      </c>
      <c r="K216" s="55">
        <f t="shared" si="32"/>
        <v>0.02469135802469136</v>
      </c>
    </row>
    <row r="217" spans="1:11" ht="14.25">
      <c r="A217" s="118">
        <v>36314000</v>
      </c>
      <c r="B217" s="118"/>
      <c r="C217" s="118">
        <v>3631</v>
      </c>
      <c r="D217" s="121" t="s">
        <v>492</v>
      </c>
      <c r="E217" s="55">
        <v>25451.75</v>
      </c>
      <c r="F217" s="55">
        <v>90000</v>
      </c>
      <c r="G217" s="55">
        <v>90000</v>
      </c>
      <c r="H217" s="55">
        <v>24933.25</v>
      </c>
      <c r="I217" s="55">
        <f t="shared" si="33"/>
        <v>97.9628119873879</v>
      </c>
      <c r="J217" s="55">
        <f t="shared" si="31"/>
        <v>27.70361111111111</v>
      </c>
      <c r="K217" s="55">
        <f t="shared" si="32"/>
        <v>0.11111111111111109</v>
      </c>
    </row>
    <row r="218" spans="1:11" ht="14.25">
      <c r="A218" s="118">
        <v>3632</v>
      </c>
      <c r="B218" s="118"/>
      <c r="C218" s="118">
        <v>3632</v>
      </c>
      <c r="D218" s="121" t="s">
        <v>493</v>
      </c>
      <c r="E218" s="55">
        <v>159</v>
      </c>
      <c r="F218" s="55">
        <v>10000</v>
      </c>
      <c r="G218" s="55">
        <v>10000</v>
      </c>
      <c r="H218" s="55">
        <v>8925</v>
      </c>
      <c r="I218" s="55">
        <f t="shared" si="33"/>
        <v>5613.207547169812</v>
      </c>
      <c r="J218" s="55">
        <f t="shared" si="31"/>
        <v>89.25</v>
      </c>
      <c r="K218" s="55">
        <f t="shared" si="32"/>
        <v>1</v>
      </c>
    </row>
    <row r="219" spans="1:11" ht="15.75">
      <c r="A219" s="157"/>
      <c r="B219" s="157"/>
      <c r="C219" s="157">
        <v>37</v>
      </c>
      <c r="D219" s="116" t="s">
        <v>494</v>
      </c>
      <c r="E219" s="117">
        <f>E220</f>
        <v>643536.9299999999</v>
      </c>
      <c r="F219" s="117">
        <f>F220</f>
        <v>1505000</v>
      </c>
      <c r="G219" s="117">
        <f>G220</f>
        <v>1505000</v>
      </c>
      <c r="H219" s="117">
        <f>H220</f>
        <v>527413.71</v>
      </c>
      <c r="I219" s="117">
        <f>H219/E219*100</f>
        <v>81.95546912902108</v>
      </c>
      <c r="J219" s="117">
        <f>H219/G219*100</f>
        <v>35.044100332225916</v>
      </c>
      <c r="K219" s="117">
        <f t="shared" si="32"/>
        <v>0.006644518272425249</v>
      </c>
    </row>
    <row r="220" spans="1:11" ht="18" customHeight="1">
      <c r="A220" s="134"/>
      <c r="B220" s="134"/>
      <c r="C220" s="134">
        <v>372</v>
      </c>
      <c r="D220" s="28" t="s">
        <v>495</v>
      </c>
      <c r="E220" s="69">
        <f>E221+E222</f>
        <v>643536.9299999999</v>
      </c>
      <c r="F220" s="69">
        <f>F221+F222</f>
        <v>1505000</v>
      </c>
      <c r="G220" s="69">
        <f>G221+G222</f>
        <v>1505000</v>
      </c>
      <c r="H220" s="69">
        <f>H221+H222</f>
        <v>527413.71</v>
      </c>
      <c r="I220" s="58">
        <f t="shared" si="33"/>
        <v>81.95546912902108</v>
      </c>
      <c r="J220" s="58">
        <f t="shared" si="31"/>
        <v>35.044100332225916</v>
      </c>
      <c r="K220" s="58">
        <f t="shared" si="32"/>
        <v>0.006644518272425249</v>
      </c>
    </row>
    <row r="221" spans="1:11" ht="14.25">
      <c r="A221" s="118">
        <v>3721</v>
      </c>
      <c r="B221" s="118"/>
      <c r="C221" s="118">
        <v>3721</v>
      </c>
      <c r="D221" s="121" t="s">
        <v>496</v>
      </c>
      <c r="E221" s="68">
        <v>163184.51</v>
      </c>
      <c r="F221" s="68">
        <v>430000</v>
      </c>
      <c r="G221" s="68">
        <v>430000</v>
      </c>
      <c r="H221" s="68">
        <v>64702.38</v>
      </c>
      <c r="I221" s="55">
        <f t="shared" si="33"/>
        <v>39.64982950894052</v>
      </c>
      <c r="J221" s="55">
        <f t="shared" si="31"/>
        <v>15.047065116279068</v>
      </c>
      <c r="K221" s="55">
        <f t="shared" si="32"/>
        <v>0.023255813953488372</v>
      </c>
    </row>
    <row r="222" spans="1:11" ht="14.25">
      <c r="A222" s="118">
        <v>3722</v>
      </c>
      <c r="B222" s="118"/>
      <c r="C222" s="118">
        <v>3722</v>
      </c>
      <c r="D222" s="121" t="s">
        <v>497</v>
      </c>
      <c r="E222" s="68">
        <v>480352.42</v>
      </c>
      <c r="F222" s="68">
        <v>1075000</v>
      </c>
      <c r="G222" s="68">
        <v>1075000</v>
      </c>
      <c r="H222" s="68">
        <v>462711.33</v>
      </c>
      <c r="I222" s="55">
        <f t="shared" si="33"/>
        <v>96.32746931929687</v>
      </c>
      <c r="J222" s="55">
        <f t="shared" si="31"/>
        <v>43.04291441860465</v>
      </c>
      <c r="K222" s="55">
        <f t="shared" si="32"/>
        <v>0.009302325581395349</v>
      </c>
    </row>
    <row r="223" spans="1:11" ht="15.75">
      <c r="A223" s="157"/>
      <c r="B223" s="157"/>
      <c r="C223" s="157">
        <v>38</v>
      </c>
      <c r="D223" s="116" t="s">
        <v>498</v>
      </c>
      <c r="E223" s="117">
        <f>E224+E230+E233</f>
        <v>470077.61</v>
      </c>
      <c r="F223" s="117">
        <f>F224+F228+F230+F233</f>
        <v>1026000</v>
      </c>
      <c r="G223" s="117">
        <f>G224+G228+G230+G233</f>
        <v>1026000</v>
      </c>
      <c r="H223" s="117">
        <f>H224+H230+H233</f>
        <v>490783.81</v>
      </c>
      <c r="I223" s="117">
        <f>H223/E223*100</f>
        <v>104.40484710599172</v>
      </c>
      <c r="J223" s="117">
        <f>H223/G223*100</f>
        <v>47.83467933723197</v>
      </c>
      <c r="K223" s="117">
        <f t="shared" si="32"/>
        <v>0.009746588693957114</v>
      </c>
    </row>
    <row r="224" spans="1:11" ht="15.75">
      <c r="A224" s="134"/>
      <c r="B224" s="134"/>
      <c r="C224" s="134">
        <v>381</v>
      </c>
      <c r="D224" s="28" t="s">
        <v>499</v>
      </c>
      <c r="E224" s="69">
        <f>E225+E227</f>
        <v>470077.61</v>
      </c>
      <c r="F224" s="69">
        <f>F225+F227</f>
        <v>966000</v>
      </c>
      <c r="G224" s="69">
        <f>G225+G227</f>
        <v>966000</v>
      </c>
      <c r="H224" s="69">
        <f>H225+H227</f>
        <v>490783.81</v>
      </c>
      <c r="I224" s="58">
        <f t="shared" si="33"/>
        <v>104.40484710599172</v>
      </c>
      <c r="J224" s="58">
        <f aca="true" t="shared" si="34" ref="J224:J234">H224/G224*100</f>
        <v>50.80577743271222</v>
      </c>
      <c r="K224" s="58">
        <f t="shared" si="32"/>
        <v>0.010351966873706006</v>
      </c>
    </row>
    <row r="225" spans="1:11" ht="14.25">
      <c r="A225" s="118">
        <v>3811</v>
      </c>
      <c r="B225" s="118"/>
      <c r="C225" s="118">
        <v>3811</v>
      </c>
      <c r="D225" s="121" t="s">
        <v>500</v>
      </c>
      <c r="E225" s="68">
        <v>465500</v>
      </c>
      <c r="F225" s="68">
        <v>943000</v>
      </c>
      <c r="G225" s="68">
        <v>943000</v>
      </c>
      <c r="H225" s="68">
        <v>480500</v>
      </c>
      <c r="I225" s="55">
        <f t="shared" si="33"/>
        <v>103.22234156820622</v>
      </c>
      <c r="J225" s="55">
        <f t="shared" si="34"/>
        <v>50.95440084835631</v>
      </c>
      <c r="K225" s="55">
        <f t="shared" si="32"/>
        <v>0.010604453870625662</v>
      </c>
    </row>
    <row r="226" spans="1:11" ht="15.75" hidden="1">
      <c r="A226" s="134">
        <v>382</v>
      </c>
      <c r="B226" s="134"/>
      <c r="C226" s="134">
        <v>382</v>
      </c>
      <c r="D226" s="28" t="s">
        <v>501</v>
      </c>
      <c r="E226" s="69"/>
      <c r="F226" s="69"/>
      <c r="G226" s="69"/>
      <c r="H226" s="69"/>
      <c r="I226" s="55" t="e">
        <f t="shared" si="33"/>
        <v>#DIV/0!</v>
      </c>
      <c r="J226" s="55" t="e">
        <f t="shared" si="34"/>
        <v>#DIV/0!</v>
      </c>
      <c r="K226" s="55" t="e">
        <f>J226/I226*100</f>
        <v>#DIV/0!</v>
      </c>
    </row>
    <row r="227" spans="1:11" ht="16.5" customHeight="1">
      <c r="A227" s="118">
        <v>3812</v>
      </c>
      <c r="B227" s="118"/>
      <c r="C227" s="118">
        <v>3812</v>
      </c>
      <c r="D227" s="121" t="s">
        <v>502</v>
      </c>
      <c r="E227" s="68">
        <v>4577.61</v>
      </c>
      <c r="F227" s="68">
        <v>23000</v>
      </c>
      <c r="G227" s="68">
        <v>23000</v>
      </c>
      <c r="H227" s="68">
        <v>10283.81</v>
      </c>
      <c r="I227" s="55">
        <f t="shared" si="33"/>
        <v>224.654568650453</v>
      </c>
      <c r="J227" s="55">
        <f t="shared" si="34"/>
        <v>44.71221739130434</v>
      </c>
      <c r="K227" s="55">
        <f>J227/H227*100</f>
        <v>0.43478260869565216</v>
      </c>
    </row>
    <row r="228" spans="1:11" ht="16.5" customHeight="1" hidden="1">
      <c r="A228" s="134">
        <v>382</v>
      </c>
      <c r="B228" s="134"/>
      <c r="C228" s="134">
        <v>382</v>
      </c>
      <c r="D228" s="28" t="s">
        <v>501</v>
      </c>
      <c r="E228" s="68"/>
      <c r="F228" s="69">
        <f>F229</f>
        <v>0</v>
      </c>
      <c r="G228" s="69">
        <f>G229</f>
        <v>0</v>
      </c>
      <c r="H228" s="68"/>
      <c r="I228" s="122" t="e">
        <f t="shared" si="33"/>
        <v>#DIV/0!</v>
      </c>
      <c r="J228" s="55" t="e">
        <f t="shared" si="34"/>
        <v>#DIV/0!</v>
      </c>
      <c r="K228" s="55"/>
    </row>
    <row r="229" spans="1:11" ht="16.5" customHeight="1" hidden="1">
      <c r="A229" s="118">
        <v>3822</v>
      </c>
      <c r="B229" s="118"/>
      <c r="C229" s="118">
        <v>3822</v>
      </c>
      <c r="D229" s="121" t="s">
        <v>503</v>
      </c>
      <c r="E229" s="68"/>
      <c r="F229" s="68"/>
      <c r="G229" s="68"/>
      <c r="H229" s="68"/>
      <c r="I229" s="122" t="e">
        <f t="shared" si="33"/>
        <v>#DIV/0!</v>
      </c>
      <c r="J229" s="55" t="e">
        <f t="shared" si="34"/>
        <v>#DIV/0!</v>
      </c>
      <c r="K229" s="55"/>
    </row>
    <row r="230" spans="1:11" ht="16.5" customHeight="1">
      <c r="A230" s="134"/>
      <c r="B230" s="134"/>
      <c r="C230" s="134">
        <v>383</v>
      </c>
      <c r="D230" s="28" t="s">
        <v>504</v>
      </c>
      <c r="E230" s="69">
        <f>E231</f>
        <v>0</v>
      </c>
      <c r="F230" s="69">
        <f>F231</f>
        <v>10000</v>
      </c>
      <c r="G230" s="69">
        <f>G231</f>
        <v>10000</v>
      </c>
      <c r="H230" s="69">
        <f>H231</f>
        <v>0</v>
      </c>
      <c r="I230" s="131" t="e">
        <f t="shared" si="33"/>
        <v>#DIV/0!</v>
      </c>
      <c r="J230" s="494">
        <f t="shared" si="34"/>
        <v>0</v>
      </c>
      <c r="K230" s="131" t="e">
        <f>J230/H230*100</f>
        <v>#DIV/0!</v>
      </c>
    </row>
    <row r="231" spans="1:11" ht="15.75" customHeight="1">
      <c r="A231" s="118">
        <v>3831</v>
      </c>
      <c r="B231" s="118"/>
      <c r="C231" s="118">
        <v>3831</v>
      </c>
      <c r="D231" s="121" t="s">
        <v>505</v>
      </c>
      <c r="E231" s="68"/>
      <c r="F231" s="68">
        <v>10000</v>
      </c>
      <c r="G231" s="68">
        <v>10000</v>
      </c>
      <c r="H231" s="68"/>
      <c r="I231" s="122" t="e">
        <f t="shared" si="33"/>
        <v>#DIV/0!</v>
      </c>
      <c r="J231" s="358">
        <f t="shared" si="34"/>
        <v>0</v>
      </c>
      <c r="K231" s="122" t="e">
        <f>J231/H231*100</f>
        <v>#DIV/0!</v>
      </c>
    </row>
    <row r="232" spans="1:11" ht="15" customHeight="1" hidden="1">
      <c r="A232" s="118">
        <v>5</v>
      </c>
      <c r="B232" s="118"/>
      <c r="C232" s="118"/>
      <c r="D232" s="139" t="s">
        <v>508</v>
      </c>
      <c r="E232" s="68"/>
      <c r="F232" s="68"/>
      <c r="G232" s="68"/>
      <c r="H232" s="68">
        <v>931455.1</v>
      </c>
      <c r="I232" s="122" t="e">
        <f t="shared" si="33"/>
        <v>#DIV/0!</v>
      </c>
      <c r="J232" s="55" t="e">
        <f t="shared" si="34"/>
        <v>#DIV/0!</v>
      </c>
      <c r="K232" s="122" t="e">
        <f>J232/I232*100</f>
        <v>#DIV/0!</v>
      </c>
    </row>
    <row r="233" spans="1:11" ht="16.5" customHeight="1">
      <c r="A233" s="134"/>
      <c r="B233" s="134"/>
      <c r="C233" s="134">
        <v>385</v>
      </c>
      <c r="D233" s="28" t="s">
        <v>509</v>
      </c>
      <c r="E233" s="69">
        <f>E234</f>
        <v>0</v>
      </c>
      <c r="F233" s="69">
        <f>F234</f>
        <v>50000</v>
      </c>
      <c r="G233" s="69">
        <f>G234</f>
        <v>50000</v>
      </c>
      <c r="H233" s="69"/>
      <c r="I233" s="131" t="e">
        <f t="shared" si="33"/>
        <v>#DIV/0!</v>
      </c>
      <c r="J233" s="58">
        <f t="shared" si="34"/>
        <v>0</v>
      </c>
      <c r="K233" s="131" t="e">
        <f aca="true" t="shared" si="35" ref="K233:K238">J233/H233*100</f>
        <v>#DIV/0!</v>
      </c>
    </row>
    <row r="234" spans="1:11" ht="17.25" customHeight="1">
      <c r="A234" s="118">
        <v>3851</v>
      </c>
      <c r="B234" s="118"/>
      <c r="C234" s="118">
        <v>3851</v>
      </c>
      <c r="D234" s="121" t="s">
        <v>510</v>
      </c>
      <c r="E234" s="68"/>
      <c r="F234" s="68">
        <v>50000</v>
      </c>
      <c r="G234" s="68">
        <v>50000</v>
      </c>
      <c r="H234" s="68"/>
      <c r="I234" s="122" t="e">
        <f t="shared" si="33"/>
        <v>#DIV/0!</v>
      </c>
      <c r="J234" s="55">
        <f t="shared" si="34"/>
        <v>0</v>
      </c>
      <c r="K234" s="122" t="e">
        <f t="shared" si="35"/>
        <v>#DIV/0!</v>
      </c>
    </row>
    <row r="235" spans="1:11" ht="19.5" customHeight="1">
      <c r="A235" s="159"/>
      <c r="B235" s="159"/>
      <c r="C235" s="159">
        <v>4</v>
      </c>
      <c r="D235" s="160" t="s">
        <v>511</v>
      </c>
      <c r="E235" s="161">
        <f>E236+E241+E268</f>
        <v>2607236.84</v>
      </c>
      <c r="F235" s="161">
        <f>F236+F241+F268</f>
        <v>28825000</v>
      </c>
      <c r="G235" s="161">
        <f>G236+G241+G268</f>
        <v>28825000</v>
      </c>
      <c r="H235" s="161">
        <f>H236+H241+H268</f>
        <v>2790102.7800000003</v>
      </c>
      <c r="I235" s="113">
        <f>H235/E235*100</f>
        <v>107.01378322039974</v>
      </c>
      <c r="J235" s="113">
        <f>H235/G235*100</f>
        <v>9.67945457068517</v>
      </c>
      <c r="K235" s="114">
        <f t="shared" si="35"/>
        <v>0.0003469210754553339</v>
      </c>
    </row>
    <row r="236" spans="1:11" ht="20.25" customHeight="1">
      <c r="A236" s="157"/>
      <c r="B236" s="157"/>
      <c r="C236" s="157">
        <v>41</v>
      </c>
      <c r="D236" s="158" t="s">
        <v>512</v>
      </c>
      <c r="E236" s="117">
        <f>E237</f>
        <v>206334.44</v>
      </c>
      <c r="F236" s="117">
        <f aca="true" t="shared" si="36" ref="F236:H237">F237</f>
        <v>200000</v>
      </c>
      <c r="G236" s="117">
        <f t="shared" si="36"/>
        <v>200000</v>
      </c>
      <c r="H236" s="117">
        <f t="shared" si="36"/>
        <v>0</v>
      </c>
      <c r="I236" s="117">
        <f>H236/E236*100</f>
        <v>0</v>
      </c>
      <c r="J236" s="117">
        <f>H236/G236*100</f>
        <v>0</v>
      </c>
      <c r="K236" s="141" t="e">
        <f t="shared" si="35"/>
        <v>#DIV/0!</v>
      </c>
    </row>
    <row r="237" spans="1:11" ht="18.75" customHeight="1">
      <c r="A237" s="134"/>
      <c r="B237" s="134"/>
      <c r="C237" s="134">
        <v>411</v>
      </c>
      <c r="D237" s="28" t="s">
        <v>513</v>
      </c>
      <c r="E237" s="69">
        <f>E238</f>
        <v>206334.44</v>
      </c>
      <c r="F237" s="69">
        <f t="shared" si="36"/>
        <v>200000</v>
      </c>
      <c r="G237" s="69">
        <f t="shared" si="36"/>
        <v>200000</v>
      </c>
      <c r="H237" s="69">
        <f t="shared" si="36"/>
        <v>0</v>
      </c>
      <c r="I237" s="162">
        <f>H237/E237*100</f>
        <v>0</v>
      </c>
      <c r="J237" s="58">
        <f>H237/G237*100</f>
        <v>0</v>
      </c>
      <c r="K237" s="131" t="e">
        <f t="shared" si="35"/>
        <v>#DIV/0!</v>
      </c>
    </row>
    <row r="238" spans="1:11" ht="18" customHeight="1">
      <c r="A238" s="118">
        <v>4111</v>
      </c>
      <c r="B238" s="118"/>
      <c r="C238" s="118">
        <v>4111</v>
      </c>
      <c r="D238" s="121" t="s">
        <v>514</v>
      </c>
      <c r="E238" s="68">
        <v>206334.44</v>
      </c>
      <c r="F238" s="68">
        <v>200000</v>
      </c>
      <c r="G238" s="68">
        <v>200000</v>
      </c>
      <c r="H238" s="68"/>
      <c r="I238" s="163">
        <f>H238/E238*100</f>
        <v>0</v>
      </c>
      <c r="J238" s="55">
        <f>H238/G238*100</f>
        <v>0</v>
      </c>
      <c r="K238" s="122" t="e">
        <f t="shared" si="35"/>
        <v>#DIV/0!</v>
      </c>
    </row>
    <row r="239" spans="1:11" ht="18" customHeight="1" hidden="1">
      <c r="A239" s="134"/>
      <c r="B239" s="134"/>
      <c r="C239" s="134">
        <v>412</v>
      </c>
      <c r="D239" s="28" t="s">
        <v>515</v>
      </c>
      <c r="E239" s="69"/>
      <c r="F239" s="69"/>
      <c r="G239" s="69"/>
      <c r="H239" s="69"/>
      <c r="I239" s="69"/>
      <c r="J239" s="69"/>
      <c r="K239" s="69"/>
    </row>
    <row r="240" spans="1:11" ht="19.5" customHeight="1" hidden="1">
      <c r="A240" s="118"/>
      <c r="B240" s="118"/>
      <c r="C240" s="118">
        <v>4124</v>
      </c>
      <c r="D240" s="139"/>
      <c r="E240" s="68"/>
      <c r="F240" s="68"/>
      <c r="G240" s="68"/>
      <c r="H240" s="68"/>
      <c r="I240" s="68"/>
      <c r="J240" s="68"/>
      <c r="K240" s="68"/>
    </row>
    <row r="241" spans="1:11" ht="15.75">
      <c r="A241" s="157"/>
      <c r="B241" s="157"/>
      <c r="C241" s="157">
        <v>42</v>
      </c>
      <c r="D241" s="158" t="s">
        <v>516</v>
      </c>
      <c r="E241" s="117">
        <f>E243+E248+E254+E258+E262</f>
        <v>2328616.52</v>
      </c>
      <c r="F241" s="117">
        <f>F243+F248+F254+F258+F262</f>
        <v>17125000</v>
      </c>
      <c r="G241" s="117">
        <f>G243+G248+G254+G258+G262</f>
        <v>17125000</v>
      </c>
      <c r="H241" s="117">
        <f>H243+H248+H254+H258+H262</f>
        <v>2407089.5000000005</v>
      </c>
      <c r="I241" s="117">
        <f>H241/E241*100</f>
        <v>103.36994001914925</v>
      </c>
      <c r="J241" s="117">
        <f>H241/G241*100</f>
        <v>14.055997080291974</v>
      </c>
      <c r="K241" s="117">
        <f>J241/H241*100</f>
        <v>0.0005839416058394161</v>
      </c>
    </row>
    <row r="242" spans="1:11" ht="15.75" hidden="1">
      <c r="A242" s="157"/>
      <c r="B242" s="157"/>
      <c r="C242" s="157"/>
      <c r="D242" s="158"/>
      <c r="E242" s="117"/>
      <c r="F242" s="117"/>
      <c r="G242" s="117"/>
      <c r="H242" s="117"/>
      <c r="I242" s="58" t="e">
        <f aca="true" t="shared" si="37" ref="I242:I264">H242/E242*100</f>
        <v>#DIV/0!</v>
      </c>
      <c r="J242" s="58" t="e">
        <f>H242/G242*100</f>
        <v>#DIV/0!</v>
      </c>
      <c r="K242" s="58" t="e">
        <f>J242/I242*100</f>
        <v>#DIV/0!</v>
      </c>
    </row>
    <row r="243" spans="1:11" ht="15.75">
      <c r="A243" s="134"/>
      <c r="B243" s="134"/>
      <c r="C243" s="134">
        <v>421</v>
      </c>
      <c r="D243" s="28" t="s">
        <v>517</v>
      </c>
      <c r="E243" s="69">
        <f>E245+E246+E247</f>
        <v>2284559.74</v>
      </c>
      <c r="F243" s="69">
        <f>F245+F246+F247</f>
        <v>16500000</v>
      </c>
      <c r="G243" s="69">
        <f>G245+G246+G247</f>
        <v>16500000</v>
      </c>
      <c r="H243" s="69">
        <f>H245+H246+H247</f>
        <v>2262093.8200000003</v>
      </c>
      <c r="I243" s="58">
        <f t="shared" si="37"/>
        <v>99.0166192808773</v>
      </c>
      <c r="J243" s="58">
        <f aca="true" t="shared" si="38" ref="J243:J264">H243/G243*100</f>
        <v>13.709659515151518</v>
      </c>
      <c r="K243" s="58">
        <f>J243/H243*100</f>
        <v>0.0006060606060606061</v>
      </c>
    </row>
    <row r="244" spans="1:11" ht="14.25" hidden="1">
      <c r="A244" s="118">
        <v>4211</v>
      </c>
      <c r="B244" s="118"/>
      <c r="C244" s="118">
        <v>4211</v>
      </c>
      <c r="D244" s="121" t="s">
        <v>426</v>
      </c>
      <c r="E244" s="68"/>
      <c r="F244" s="68"/>
      <c r="G244" s="68"/>
      <c r="H244" s="68"/>
      <c r="I244" s="55" t="e">
        <f t="shared" si="37"/>
        <v>#DIV/0!</v>
      </c>
      <c r="J244" s="55" t="e">
        <f t="shared" si="38"/>
        <v>#DIV/0!</v>
      </c>
      <c r="K244" s="55" t="e">
        <f>J244/I244*100</f>
        <v>#DIV/0!</v>
      </c>
    </row>
    <row r="245" spans="1:11" ht="15.75" customHeight="1">
      <c r="A245" s="118">
        <v>4212</v>
      </c>
      <c r="B245" s="118"/>
      <c r="C245" s="118">
        <v>4212</v>
      </c>
      <c r="D245" s="121" t="s">
        <v>427</v>
      </c>
      <c r="E245" s="120">
        <v>66455</v>
      </c>
      <c r="F245" s="68">
        <v>1000000</v>
      </c>
      <c r="G245" s="68">
        <v>1000000</v>
      </c>
      <c r="H245" s="120">
        <v>3901.18</v>
      </c>
      <c r="I245" s="589">
        <f t="shared" si="37"/>
        <v>5.870408547137161</v>
      </c>
      <c r="J245" s="55">
        <f t="shared" si="38"/>
        <v>0.39011799999999996</v>
      </c>
      <c r="K245" s="55">
        <f aca="true" t="shared" si="39" ref="K245:K259">J245/H245*100</f>
        <v>0.009999999999999998</v>
      </c>
    </row>
    <row r="246" spans="1:11" ht="15.75" customHeight="1">
      <c r="A246" s="118">
        <v>4213</v>
      </c>
      <c r="B246" s="118"/>
      <c r="C246" s="118">
        <v>4213</v>
      </c>
      <c r="D246" s="121" t="s">
        <v>518</v>
      </c>
      <c r="E246" s="68">
        <v>745531.67</v>
      </c>
      <c r="F246" s="68">
        <v>5200000</v>
      </c>
      <c r="G246" s="68">
        <v>5200000</v>
      </c>
      <c r="H246" s="68">
        <v>2124198.75</v>
      </c>
      <c r="I246" s="55">
        <f t="shared" si="37"/>
        <v>284.92401268479983</v>
      </c>
      <c r="J246" s="55">
        <f t="shared" si="38"/>
        <v>40.84997596153846</v>
      </c>
      <c r="K246" s="55">
        <f t="shared" si="39"/>
        <v>0.0019230769230769232</v>
      </c>
    </row>
    <row r="247" spans="1:11" ht="15.75" customHeight="1">
      <c r="A247" s="118">
        <v>4214</v>
      </c>
      <c r="B247" s="118"/>
      <c r="C247" s="118">
        <v>4214</v>
      </c>
      <c r="D247" s="121" t="s">
        <v>519</v>
      </c>
      <c r="E247" s="68">
        <v>1472573.07</v>
      </c>
      <c r="F247" s="68">
        <v>10300000</v>
      </c>
      <c r="G247" s="68">
        <v>10300000</v>
      </c>
      <c r="H247" s="68">
        <v>133993.89</v>
      </c>
      <c r="I247" s="55">
        <f t="shared" si="37"/>
        <v>9.099303303163083</v>
      </c>
      <c r="J247" s="55">
        <f t="shared" si="38"/>
        <v>1.3009115533980584</v>
      </c>
      <c r="K247" s="55">
        <f t="shared" si="39"/>
        <v>0.000970873786407767</v>
      </c>
    </row>
    <row r="248" spans="1:11" ht="15.75">
      <c r="A248" s="134"/>
      <c r="B248" s="134"/>
      <c r="C248" s="134">
        <v>422</v>
      </c>
      <c r="D248" s="28" t="s">
        <v>520</v>
      </c>
      <c r="E248" s="69">
        <f>E249+E250+E251+E253</f>
        <v>25313.77</v>
      </c>
      <c r="F248" s="69">
        <f>F249+F250+F251+F253</f>
        <v>465000</v>
      </c>
      <c r="G248" s="69">
        <f>G249+G250+G251+G253</f>
        <v>465000</v>
      </c>
      <c r="H248" s="69">
        <f>H249+H250+H251+H253</f>
        <v>117805.58</v>
      </c>
      <c r="I248" s="58">
        <f t="shared" si="37"/>
        <v>465.3814109869845</v>
      </c>
      <c r="J248" s="58">
        <f t="shared" si="38"/>
        <v>25.334533333333333</v>
      </c>
      <c r="K248" s="55">
        <f t="shared" si="39"/>
        <v>0.021505376344086023</v>
      </c>
    </row>
    <row r="249" spans="1:11" ht="15.75" customHeight="1">
      <c r="A249" s="118">
        <v>4221</v>
      </c>
      <c r="B249" s="118"/>
      <c r="C249" s="118">
        <v>4221</v>
      </c>
      <c r="D249" s="121" t="s">
        <v>521</v>
      </c>
      <c r="E249" s="68">
        <v>19955.77</v>
      </c>
      <c r="F249" s="68">
        <v>120000</v>
      </c>
      <c r="G249" s="68">
        <v>120000</v>
      </c>
      <c r="H249" s="68">
        <v>60834.5</v>
      </c>
      <c r="I249" s="55">
        <f t="shared" si="37"/>
        <v>304.8466684071825</v>
      </c>
      <c r="J249" s="55">
        <f t="shared" si="38"/>
        <v>50.695416666666674</v>
      </c>
      <c r="K249" s="55">
        <f t="shared" si="39"/>
        <v>0.08333333333333334</v>
      </c>
    </row>
    <row r="250" spans="1:11" ht="16.5" customHeight="1">
      <c r="A250" s="118">
        <v>4222</v>
      </c>
      <c r="B250" s="118"/>
      <c r="C250" s="118">
        <v>4222</v>
      </c>
      <c r="D250" s="121" t="s">
        <v>522</v>
      </c>
      <c r="E250" s="68"/>
      <c r="F250" s="68">
        <v>20000</v>
      </c>
      <c r="G250" s="68">
        <v>20000</v>
      </c>
      <c r="H250" s="68">
        <v>3999</v>
      </c>
      <c r="I250" s="122" t="e">
        <f t="shared" si="37"/>
        <v>#DIV/0!</v>
      </c>
      <c r="J250" s="55">
        <f t="shared" si="38"/>
        <v>19.994999999999997</v>
      </c>
      <c r="K250" s="55">
        <f t="shared" si="39"/>
        <v>0.49999999999999994</v>
      </c>
    </row>
    <row r="251" spans="1:11" ht="17.25" customHeight="1">
      <c r="A251" s="118">
        <v>4223</v>
      </c>
      <c r="B251" s="118"/>
      <c r="C251" s="118">
        <v>4223</v>
      </c>
      <c r="D251" s="121" t="s">
        <v>523</v>
      </c>
      <c r="E251" s="68">
        <v>5358</v>
      </c>
      <c r="F251" s="68">
        <v>15000</v>
      </c>
      <c r="G251" s="68">
        <v>15000</v>
      </c>
      <c r="H251" s="68">
        <v>4799.99</v>
      </c>
      <c r="I251" s="358">
        <f t="shared" si="37"/>
        <v>89.58547965658828</v>
      </c>
      <c r="J251" s="55">
        <f t="shared" si="38"/>
        <v>31.99993333333333</v>
      </c>
      <c r="K251" s="55">
        <f t="shared" si="39"/>
        <v>0.6666666666666666</v>
      </c>
    </row>
    <row r="252" spans="1:11" ht="19.5" customHeight="1" hidden="1">
      <c r="A252" s="118">
        <v>4225</v>
      </c>
      <c r="B252" s="118"/>
      <c r="C252" s="118">
        <v>4225</v>
      </c>
      <c r="D252" s="121" t="s">
        <v>525</v>
      </c>
      <c r="E252" s="68"/>
      <c r="F252" s="68"/>
      <c r="G252" s="68"/>
      <c r="H252" s="68"/>
      <c r="I252" s="55" t="e">
        <f t="shared" si="37"/>
        <v>#DIV/0!</v>
      </c>
      <c r="J252" s="55" t="e">
        <f t="shared" si="38"/>
        <v>#DIV/0!</v>
      </c>
      <c r="K252" s="55" t="e">
        <f t="shared" si="39"/>
        <v>#DIV/0!</v>
      </c>
    </row>
    <row r="253" spans="1:11" ht="16.5" customHeight="1">
      <c r="A253" s="118">
        <v>4227</v>
      </c>
      <c r="B253" s="118"/>
      <c r="C253" s="118">
        <v>4227</v>
      </c>
      <c r="D253" s="121" t="s">
        <v>526</v>
      </c>
      <c r="E253" s="68"/>
      <c r="F253" s="68">
        <v>310000</v>
      </c>
      <c r="G253" s="68">
        <v>310000</v>
      </c>
      <c r="H253" s="68">
        <v>48172.09</v>
      </c>
      <c r="I253" s="589" t="e">
        <f t="shared" si="37"/>
        <v>#DIV/0!</v>
      </c>
      <c r="J253" s="55">
        <f t="shared" si="38"/>
        <v>15.539383870967741</v>
      </c>
      <c r="K253" s="55">
        <f t="shared" si="39"/>
        <v>0.03225806451612903</v>
      </c>
    </row>
    <row r="254" spans="1:11" ht="18" customHeight="1" hidden="1">
      <c r="A254" s="134">
        <v>423</v>
      </c>
      <c r="B254" s="134"/>
      <c r="C254" s="134">
        <v>423</v>
      </c>
      <c r="D254" s="28" t="s">
        <v>527</v>
      </c>
      <c r="E254" s="69">
        <f>E255</f>
        <v>0</v>
      </c>
      <c r="F254" s="69">
        <f>F255</f>
        <v>0</v>
      </c>
      <c r="G254" s="69">
        <f>G255</f>
        <v>0</v>
      </c>
      <c r="H254" s="69"/>
      <c r="I254" s="55" t="e">
        <f t="shared" si="37"/>
        <v>#DIV/0!</v>
      </c>
      <c r="J254" s="589" t="e">
        <f t="shared" si="38"/>
        <v>#DIV/0!</v>
      </c>
      <c r="K254" s="55" t="e">
        <f t="shared" si="39"/>
        <v>#DIV/0!</v>
      </c>
    </row>
    <row r="255" spans="1:11" ht="15" customHeight="1" hidden="1">
      <c r="A255" s="118">
        <v>4231</v>
      </c>
      <c r="B255" s="118"/>
      <c r="C255" s="118">
        <v>4231</v>
      </c>
      <c r="D255" s="121" t="s">
        <v>382</v>
      </c>
      <c r="E255" s="68"/>
      <c r="F255" s="68"/>
      <c r="G255" s="68"/>
      <c r="H255" s="68"/>
      <c r="I255" s="55" t="e">
        <f t="shared" si="37"/>
        <v>#DIV/0!</v>
      </c>
      <c r="J255" s="589" t="e">
        <f t="shared" si="38"/>
        <v>#DIV/0!</v>
      </c>
      <c r="K255" s="55" t="e">
        <f t="shared" si="39"/>
        <v>#DIV/0!</v>
      </c>
    </row>
    <row r="256" spans="1:11" ht="15" customHeight="1" hidden="1">
      <c r="A256" s="118"/>
      <c r="B256" s="118"/>
      <c r="C256" s="118"/>
      <c r="D256" s="139"/>
      <c r="E256" s="68"/>
      <c r="F256" s="68"/>
      <c r="G256" s="68"/>
      <c r="H256" s="68"/>
      <c r="I256" s="55" t="e">
        <f t="shared" si="37"/>
        <v>#DIV/0!</v>
      </c>
      <c r="J256" s="55" t="e">
        <f t="shared" si="38"/>
        <v>#DIV/0!</v>
      </c>
      <c r="K256" s="55" t="e">
        <f t="shared" si="39"/>
        <v>#DIV/0!</v>
      </c>
    </row>
    <row r="257" spans="1:11" ht="15" customHeight="1" hidden="1">
      <c r="A257" s="118"/>
      <c r="B257" s="118"/>
      <c r="C257" s="118"/>
      <c r="D257" s="139"/>
      <c r="E257" s="68"/>
      <c r="F257" s="68"/>
      <c r="G257" s="68"/>
      <c r="H257" s="68"/>
      <c r="I257" s="55" t="e">
        <f t="shared" si="37"/>
        <v>#DIV/0!</v>
      </c>
      <c r="J257" s="55" t="e">
        <f t="shared" si="38"/>
        <v>#DIV/0!</v>
      </c>
      <c r="K257" s="55" t="e">
        <f t="shared" si="39"/>
        <v>#DIV/0!</v>
      </c>
    </row>
    <row r="258" spans="1:11" ht="15.75">
      <c r="A258" s="134"/>
      <c r="B258" s="134"/>
      <c r="C258" s="134">
        <v>424</v>
      </c>
      <c r="D258" s="28" t="s">
        <v>528</v>
      </c>
      <c r="E258" s="69">
        <f>E259+E261</f>
        <v>18743.01</v>
      </c>
      <c r="F258" s="69">
        <f>F259+F261</f>
        <v>55000</v>
      </c>
      <c r="G258" s="69">
        <f>G259+G261</f>
        <v>55000</v>
      </c>
      <c r="H258" s="69">
        <f>H259+H261</f>
        <v>8880.1</v>
      </c>
      <c r="I258" s="55">
        <f t="shared" si="37"/>
        <v>47.3781959247741</v>
      </c>
      <c r="J258" s="58">
        <f t="shared" si="38"/>
        <v>16.145636363636363</v>
      </c>
      <c r="K258" s="55">
        <f t="shared" si="39"/>
        <v>0.18181818181818182</v>
      </c>
    </row>
    <row r="259" spans="1:11" ht="14.25">
      <c r="A259" s="118">
        <v>4241</v>
      </c>
      <c r="B259" s="118"/>
      <c r="C259" s="118">
        <v>4241</v>
      </c>
      <c r="D259" s="121" t="s">
        <v>529</v>
      </c>
      <c r="E259" s="68">
        <v>18743.01</v>
      </c>
      <c r="F259" s="68">
        <v>25000</v>
      </c>
      <c r="G259" s="68">
        <v>25000</v>
      </c>
      <c r="H259" s="68">
        <v>8880.1</v>
      </c>
      <c r="I259" s="55">
        <f t="shared" si="37"/>
        <v>47.3781959247741</v>
      </c>
      <c r="J259" s="55">
        <f t="shared" si="38"/>
        <v>35.5204</v>
      </c>
      <c r="K259" s="55">
        <f t="shared" si="39"/>
        <v>0.4</v>
      </c>
    </row>
    <row r="260" spans="1:11" ht="14.25" hidden="1">
      <c r="A260" s="118">
        <v>4242</v>
      </c>
      <c r="B260" s="118"/>
      <c r="C260" s="118">
        <v>4242</v>
      </c>
      <c r="D260" s="121" t="s">
        <v>530</v>
      </c>
      <c r="E260" s="68"/>
      <c r="F260" s="68"/>
      <c r="G260" s="68"/>
      <c r="H260" s="68"/>
      <c r="I260" s="55" t="e">
        <f t="shared" si="37"/>
        <v>#DIV/0!</v>
      </c>
      <c r="J260" s="55" t="e">
        <f t="shared" si="38"/>
        <v>#DIV/0!</v>
      </c>
      <c r="K260" s="55" t="e">
        <f>J260/I260*100</f>
        <v>#DIV/0!</v>
      </c>
    </row>
    <row r="261" spans="1:11" ht="15.75" customHeight="1">
      <c r="A261" s="118">
        <v>4242</v>
      </c>
      <c r="B261" s="118"/>
      <c r="C261" s="118">
        <v>4242</v>
      </c>
      <c r="D261" s="121" t="s">
        <v>530</v>
      </c>
      <c r="E261" s="68"/>
      <c r="F261" s="68">
        <v>30000</v>
      </c>
      <c r="G261" s="68">
        <v>30000</v>
      </c>
      <c r="H261" s="68"/>
      <c r="I261" s="589" t="e">
        <f t="shared" si="37"/>
        <v>#DIV/0!</v>
      </c>
      <c r="J261" s="358">
        <f t="shared" si="38"/>
        <v>0</v>
      </c>
      <c r="K261" s="55" t="e">
        <f>J261/H261*100</f>
        <v>#DIV/0!</v>
      </c>
    </row>
    <row r="262" spans="1:11" ht="15.75">
      <c r="A262" s="134"/>
      <c r="B262" s="134"/>
      <c r="C262" s="134">
        <v>426</v>
      </c>
      <c r="D262" s="28" t="s">
        <v>531</v>
      </c>
      <c r="E262" s="69">
        <f>E263+E264</f>
        <v>0</v>
      </c>
      <c r="F262" s="69">
        <f>F263+F264</f>
        <v>105000</v>
      </c>
      <c r="G262" s="69">
        <f>G263+G264</f>
        <v>105000</v>
      </c>
      <c r="H262" s="69">
        <f>H263+H264</f>
        <v>18310</v>
      </c>
      <c r="I262" s="589" t="e">
        <f t="shared" si="37"/>
        <v>#DIV/0!</v>
      </c>
      <c r="J262" s="494">
        <f t="shared" si="38"/>
        <v>17.43809523809524</v>
      </c>
      <c r="K262" s="58">
        <f>J262/H262*100</f>
        <v>0.09523809523809525</v>
      </c>
    </row>
    <row r="263" spans="1:11" ht="15.75" customHeight="1">
      <c r="A263" s="118">
        <v>4262</v>
      </c>
      <c r="B263" s="118"/>
      <c r="C263" s="118">
        <v>4262</v>
      </c>
      <c r="D263" s="121" t="s">
        <v>532</v>
      </c>
      <c r="E263" s="68"/>
      <c r="F263" s="68">
        <v>25000</v>
      </c>
      <c r="G263" s="68">
        <v>25000</v>
      </c>
      <c r="H263" s="68"/>
      <c r="I263" s="589" t="e">
        <f t="shared" si="37"/>
        <v>#DIV/0!</v>
      </c>
      <c r="J263" s="358">
        <f t="shared" si="38"/>
        <v>0</v>
      </c>
      <c r="K263" s="55" t="e">
        <f>J263/I263*100</f>
        <v>#DIV/0!</v>
      </c>
    </row>
    <row r="264" spans="1:11" ht="14.25">
      <c r="A264" s="118">
        <v>4264</v>
      </c>
      <c r="B264" s="118"/>
      <c r="C264" s="118">
        <v>4264</v>
      </c>
      <c r="D264" s="121" t="s">
        <v>533</v>
      </c>
      <c r="E264" s="68"/>
      <c r="F264" s="68">
        <v>80000</v>
      </c>
      <c r="G264" s="68">
        <v>80000</v>
      </c>
      <c r="H264" s="68">
        <v>18310</v>
      </c>
      <c r="I264" s="589" t="e">
        <f t="shared" si="37"/>
        <v>#DIV/0!</v>
      </c>
      <c r="J264" s="358">
        <f t="shared" si="38"/>
        <v>22.8875</v>
      </c>
      <c r="K264" s="55">
        <f>J264/H264*100</f>
        <v>0.125</v>
      </c>
    </row>
    <row r="265" spans="3:11" ht="15.75" hidden="1">
      <c r="C265" s="157">
        <v>44</v>
      </c>
      <c r="D265" s="158" t="s">
        <v>534</v>
      </c>
      <c r="E265" s="117"/>
      <c r="F265" s="117"/>
      <c r="G265" s="117"/>
      <c r="H265" s="117"/>
      <c r="I265" s="117"/>
      <c r="J265" s="117"/>
      <c r="K265" s="117"/>
    </row>
    <row r="266" spans="3:11" ht="15.75" hidden="1">
      <c r="C266" s="134">
        <v>441</v>
      </c>
      <c r="D266" s="28" t="s">
        <v>535</v>
      </c>
      <c r="E266" s="69"/>
      <c r="F266" s="69"/>
      <c r="G266" s="69"/>
      <c r="H266" s="69"/>
      <c r="I266" s="69"/>
      <c r="J266" s="69"/>
      <c r="K266" s="69"/>
    </row>
    <row r="267" spans="3:11" ht="15" hidden="1">
      <c r="C267" s="118">
        <v>4411</v>
      </c>
      <c r="D267" s="139" t="s">
        <v>535</v>
      </c>
      <c r="E267" s="68"/>
      <c r="F267" s="68"/>
      <c r="G267" s="68"/>
      <c r="H267" s="68"/>
      <c r="I267" s="68"/>
      <c r="J267" s="68"/>
      <c r="K267" s="68"/>
    </row>
    <row r="268" spans="3:11" ht="15.75" customHeight="1">
      <c r="C268" s="157">
        <v>45</v>
      </c>
      <c r="D268" s="158" t="s">
        <v>536</v>
      </c>
      <c r="E268" s="117">
        <f>E269</f>
        <v>72285.88</v>
      </c>
      <c r="F268" s="117">
        <f aca="true" t="shared" si="40" ref="F268:H269">F269</f>
        <v>11500000</v>
      </c>
      <c r="G268" s="117">
        <f t="shared" si="40"/>
        <v>11500000</v>
      </c>
      <c r="H268" s="117">
        <f t="shared" si="40"/>
        <v>383013.28</v>
      </c>
      <c r="I268" s="117">
        <f>H268/E268*100</f>
        <v>529.8590540780579</v>
      </c>
      <c r="J268" s="117">
        <f>H268/G268*100</f>
        <v>3.3305502608695656</v>
      </c>
      <c r="K268" s="141">
        <f>J268/H268*100</f>
        <v>0.0008695652173913045</v>
      </c>
    </row>
    <row r="269" spans="1:11" ht="16.5" customHeight="1">
      <c r="A269" s="89"/>
      <c r="B269" s="89"/>
      <c r="C269" s="134">
        <v>451</v>
      </c>
      <c r="D269" s="28" t="s">
        <v>537</v>
      </c>
      <c r="E269" s="69">
        <f>E270</f>
        <v>72285.88</v>
      </c>
      <c r="F269" s="69">
        <f t="shared" si="40"/>
        <v>11500000</v>
      </c>
      <c r="G269" s="69">
        <f t="shared" si="40"/>
        <v>11500000</v>
      </c>
      <c r="H269" s="69">
        <f t="shared" si="40"/>
        <v>383013.28</v>
      </c>
      <c r="I269" s="55">
        <f>H269/E269*100</f>
        <v>529.8590540780579</v>
      </c>
      <c r="J269" s="58">
        <f>H269/G269*100</f>
        <v>3.3305502608695656</v>
      </c>
      <c r="K269" s="131">
        <f>J269/H269*100</f>
        <v>0.0008695652173913045</v>
      </c>
    </row>
    <row r="270" spans="1:11" ht="15.75" customHeight="1">
      <c r="A270" s="53">
        <v>4511</v>
      </c>
      <c r="B270" s="53"/>
      <c r="C270" s="118">
        <v>4511</v>
      </c>
      <c r="D270" s="121" t="s">
        <v>538</v>
      </c>
      <c r="E270" s="68">
        <v>72285.88</v>
      </c>
      <c r="F270" s="68">
        <v>11500000</v>
      </c>
      <c r="G270" s="68">
        <v>11500000</v>
      </c>
      <c r="H270" s="68">
        <v>383013.28</v>
      </c>
      <c r="I270" s="55">
        <f>H270/E270*100</f>
        <v>529.8590540780579</v>
      </c>
      <c r="J270" s="55">
        <f>H270/G270*100</f>
        <v>3.3305502608695656</v>
      </c>
      <c r="K270" s="122">
        <f>J270/H270*100</f>
        <v>0.0008695652173913045</v>
      </c>
    </row>
    <row r="271" spans="1:4" ht="12.75">
      <c r="A271" s="1" t="s">
        <v>125</v>
      </c>
      <c r="C271" s="80"/>
      <c r="D271" s="80"/>
    </row>
    <row r="272" spans="3:4" ht="12.75">
      <c r="C272" s="80"/>
      <c r="D272" s="80"/>
    </row>
    <row r="273" spans="3:4" ht="15.75" customHeight="1">
      <c r="C273" s="80"/>
      <c r="D273" s="80"/>
    </row>
    <row r="274" spans="3:4" ht="12.75">
      <c r="C274" s="80"/>
      <c r="D274" s="80"/>
    </row>
    <row r="275" spans="3:4" ht="12.75">
      <c r="C275" s="80"/>
      <c r="D275" s="80"/>
    </row>
    <row r="276" spans="3:4" ht="12.75">
      <c r="C276" s="80"/>
      <c r="D276" s="80"/>
    </row>
    <row r="277" spans="3:4" ht="12.75">
      <c r="C277" s="80"/>
      <c r="D277" s="80"/>
    </row>
    <row r="278" spans="3:4" ht="12.75">
      <c r="C278" s="80"/>
      <c r="D278" s="80"/>
    </row>
    <row r="279" spans="3:4" ht="15.75">
      <c r="C279" s="80"/>
      <c r="D279" s="164"/>
    </row>
    <row r="280" spans="3:4" ht="12.75">
      <c r="C280" s="80"/>
      <c r="D280" s="80"/>
    </row>
    <row r="281" spans="3:4" ht="12.75">
      <c r="C281" s="85"/>
      <c r="D281" s="80"/>
    </row>
    <row r="282" spans="3:4" ht="12.75">
      <c r="C282" s="80"/>
      <c r="D282" s="80"/>
    </row>
    <row r="283" spans="3:4" ht="12.75">
      <c r="C283" s="80"/>
      <c r="D283" s="80"/>
    </row>
    <row r="284" spans="3:4" ht="12.75">
      <c r="C284" s="80"/>
      <c r="D284" s="80"/>
    </row>
    <row r="285" spans="3:4" ht="12.75">
      <c r="C285" s="80"/>
      <c r="D285" s="80"/>
    </row>
    <row r="286" spans="3:4" ht="12.75">
      <c r="C286" s="80"/>
      <c r="D286" s="80"/>
    </row>
    <row r="287" spans="3:4" ht="12.75">
      <c r="C287" s="80"/>
      <c r="D287" s="80"/>
    </row>
    <row r="288" spans="3:4" ht="12.75">
      <c r="C288" s="80"/>
      <c r="D288" s="80"/>
    </row>
    <row r="289" spans="3:4" ht="12.75">
      <c r="C289" s="80"/>
      <c r="D289" s="80"/>
    </row>
    <row r="290" spans="3:4" ht="12.75">
      <c r="C290" s="80"/>
      <c r="D290" s="80"/>
    </row>
    <row r="291" spans="3:4" ht="12.75">
      <c r="C291" s="80"/>
      <c r="D291" s="80"/>
    </row>
    <row r="292" spans="3:4" ht="12.75">
      <c r="C292" s="80"/>
      <c r="D292" s="80"/>
    </row>
    <row r="293" spans="3:4" ht="12.75">
      <c r="C293" s="80"/>
      <c r="D293" s="80"/>
    </row>
    <row r="294" spans="3:4" ht="12.75">
      <c r="C294" s="80"/>
      <c r="D294" s="80"/>
    </row>
    <row r="295" spans="3:4" ht="12.75">
      <c r="C295" s="80"/>
      <c r="D295" s="80"/>
    </row>
    <row r="296" spans="3:4" ht="12.75">
      <c r="C296" s="80"/>
      <c r="D296" s="80"/>
    </row>
    <row r="297" spans="3:4" ht="12.75">
      <c r="C297" s="80"/>
      <c r="D297" s="80"/>
    </row>
    <row r="298" spans="3:4" ht="12.75">
      <c r="C298" s="80"/>
      <c r="D298" s="80"/>
    </row>
    <row r="299" spans="3:4" ht="12.75">
      <c r="C299" s="80"/>
      <c r="D299" s="80"/>
    </row>
    <row r="300" spans="3:4" ht="12.75">
      <c r="C300" s="80"/>
      <c r="D300" s="80"/>
    </row>
    <row r="301" spans="3:4" ht="12.75">
      <c r="C301" s="80"/>
      <c r="D301" s="80"/>
    </row>
    <row r="302" spans="3:4" ht="12.75">
      <c r="C302" s="80"/>
      <c r="D302" s="80"/>
    </row>
    <row r="303" spans="3:4" ht="12.75">
      <c r="C303" s="80"/>
      <c r="D303" s="80"/>
    </row>
    <row r="304" spans="3:4" ht="12.75">
      <c r="C304" s="80"/>
      <c r="D304" s="80"/>
    </row>
    <row r="305" spans="3:4" ht="12.75">
      <c r="C305" s="80"/>
      <c r="D305" s="80"/>
    </row>
    <row r="306" spans="3:4" ht="12.75">
      <c r="C306" s="80"/>
      <c r="D306" s="80"/>
    </row>
    <row r="307" spans="3:4" ht="12.75">
      <c r="C307" s="80"/>
      <c r="D307" s="80"/>
    </row>
    <row r="308" spans="3:4" ht="12.75">
      <c r="C308" s="80"/>
      <c r="D308" s="80"/>
    </row>
    <row r="309" spans="3:4" ht="12.75">
      <c r="C309" s="80"/>
      <c r="D309" s="80"/>
    </row>
    <row r="310" spans="3:4" ht="12.75">
      <c r="C310" s="80"/>
      <c r="D310" s="80"/>
    </row>
    <row r="311" spans="3:4" ht="12.75">
      <c r="C311" s="80"/>
      <c r="D311" s="80"/>
    </row>
    <row r="312" spans="3:4" ht="12.75">
      <c r="C312" s="80"/>
      <c r="D312" s="80"/>
    </row>
    <row r="313" spans="3:4" ht="12.75">
      <c r="C313" s="80"/>
      <c r="D313" s="80"/>
    </row>
    <row r="314" spans="3:4" ht="12.75">
      <c r="C314" s="80"/>
      <c r="D314" s="80"/>
    </row>
    <row r="315" spans="3:4" ht="12.75">
      <c r="C315" s="80"/>
      <c r="D315" s="80"/>
    </row>
    <row r="316" spans="3:4" ht="12.75" hidden="1">
      <c r="C316" s="80" t="s">
        <v>295</v>
      </c>
      <c r="D316" s="80"/>
    </row>
    <row r="317" spans="3:4" ht="12.75">
      <c r="C317" s="80"/>
      <c r="D317" s="80"/>
    </row>
    <row r="318" spans="3:4" ht="12.75">
      <c r="C318" s="80"/>
      <c r="D318" s="80"/>
    </row>
    <row r="319" spans="3:4" ht="12.75">
      <c r="C319" s="80"/>
      <c r="D319" s="80"/>
    </row>
    <row r="320" spans="3:4" ht="12.75">
      <c r="C320" s="80"/>
      <c r="D320" s="80"/>
    </row>
    <row r="321" spans="3:4" ht="12.75">
      <c r="C321" s="80"/>
      <c r="D321" s="80"/>
    </row>
    <row r="322" spans="3:4" ht="12.75">
      <c r="C322" s="80"/>
      <c r="D322" s="80"/>
    </row>
    <row r="323" spans="3:4" ht="12.75">
      <c r="C323" s="80"/>
      <c r="D323" s="80"/>
    </row>
    <row r="324" spans="3:4" ht="12.75">
      <c r="C324" s="80"/>
      <c r="D324" s="80"/>
    </row>
    <row r="325" spans="3:4" ht="12.75">
      <c r="C325" s="80"/>
      <c r="D325" s="80"/>
    </row>
    <row r="326" spans="3:4" ht="12.75">
      <c r="C326" s="80"/>
      <c r="D326" s="80"/>
    </row>
    <row r="327" spans="3:4" ht="12.75">
      <c r="C327" s="80"/>
      <c r="D327" s="80"/>
    </row>
    <row r="328" spans="3:4" ht="12.75">
      <c r="C328" s="80"/>
      <c r="D328" s="80"/>
    </row>
    <row r="329" spans="3:4" ht="12.75">
      <c r="C329" s="80"/>
      <c r="D329" s="80"/>
    </row>
    <row r="330" spans="3:4" ht="12.75">
      <c r="C330" s="80"/>
      <c r="D330" s="80"/>
    </row>
    <row r="331" spans="3:4" ht="12.75">
      <c r="C331" s="80"/>
      <c r="D331" s="80"/>
    </row>
    <row r="332" spans="3:4" ht="12.75">
      <c r="C332" s="80"/>
      <c r="D332" s="80"/>
    </row>
    <row r="333" spans="3:4" ht="12.75">
      <c r="C333" s="80"/>
      <c r="D333" s="80"/>
    </row>
    <row r="334" spans="3:4" ht="12.75">
      <c r="C334" s="80"/>
      <c r="D334" s="80"/>
    </row>
    <row r="335" spans="3:4" ht="12.75">
      <c r="C335" s="80"/>
      <c r="D335" s="80"/>
    </row>
    <row r="336" spans="3:4" ht="12.75">
      <c r="C336" s="80"/>
      <c r="D336" s="80"/>
    </row>
    <row r="337" spans="3:4" ht="12.75">
      <c r="C337" s="80"/>
      <c r="D337" s="80"/>
    </row>
    <row r="338" spans="3:4" ht="12.75">
      <c r="C338" s="80"/>
      <c r="D338" s="80"/>
    </row>
    <row r="339" spans="3:4" ht="12.75">
      <c r="C339" s="80"/>
      <c r="D339" s="80"/>
    </row>
    <row r="340" spans="3:4" ht="12.75">
      <c r="C340" s="80"/>
      <c r="D340" s="80"/>
    </row>
    <row r="341" spans="3:4" ht="12.75">
      <c r="C341" s="80"/>
      <c r="D341" s="80"/>
    </row>
    <row r="342" spans="3:4" ht="12.75">
      <c r="C342" s="80"/>
      <c r="D342" s="80"/>
    </row>
    <row r="343" spans="3:4" ht="12.75">
      <c r="C343" s="80"/>
      <c r="D343" s="80"/>
    </row>
    <row r="344" spans="3:4" ht="12.75">
      <c r="C344" s="80"/>
      <c r="D344" s="80"/>
    </row>
    <row r="345" spans="3:4" ht="12.75">
      <c r="C345" s="80"/>
      <c r="D345" s="80"/>
    </row>
    <row r="346" spans="3:4" ht="12.75">
      <c r="C346" s="80"/>
      <c r="D346" s="80"/>
    </row>
    <row r="347" spans="3:4" ht="12.75">
      <c r="C347" s="80"/>
      <c r="D347" s="80"/>
    </row>
    <row r="348" spans="3:4" ht="12.75">
      <c r="C348" s="80"/>
      <c r="D348" s="80"/>
    </row>
    <row r="349" spans="3:4" ht="12.75">
      <c r="C349" s="80"/>
      <c r="D349" s="80"/>
    </row>
    <row r="350" spans="3:4" ht="12.75">
      <c r="C350" s="80"/>
      <c r="D350" s="80"/>
    </row>
    <row r="351" spans="3:4" ht="12.75">
      <c r="C351" s="80"/>
      <c r="D351" s="80"/>
    </row>
    <row r="352" spans="3:4" ht="12.75">
      <c r="C352" s="80"/>
      <c r="D352" s="80"/>
    </row>
    <row r="353" spans="3:4" ht="12.75">
      <c r="C353" s="80"/>
      <c r="D353" s="80"/>
    </row>
    <row r="354" spans="3:4" ht="12.75">
      <c r="C354" s="80"/>
      <c r="D354" s="80"/>
    </row>
    <row r="355" spans="3:4" ht="12.75">
      <c r="C355" s="80"/>
      <c r="D355" s="80"/>
    </row>
    <row r="356" spans="3:4" ht="12.75">
      <c r="C356" s="80"/>
      <c r="D356" s="80"/>
    </row>
    <row r="357" spans="3:4" ht="12.75">
      <c r="C357" s="80"/>
      <c r="D357" s="80"/>
    </row>
    <row r="358" spans="3:4" ht="12.75">
      <c r="C358" s="80"/>
      <c r="D358" s="80"/>
    </row>
    <row r="359" spans="3:4" ht="12.75">
      <c r="C359" s="80"/>
      <c r="D359" s="80"/>
    </row>
    <row r="360" spans="3:4" ht="12.75">
      <c r="C360" s="80"/>
      <c r="D360" s="80"/>
    </row>
    <row r="361" spans="3:4" ht="12.75">
      <c r="C361" s="80"/>
      <c r="D361" s="80"/>
    </row>
    <row r="362" spans="3:4" ht="12.75">
      <c r="C362" s="80"/>
      <c r="D362" s="80"/>
    </row>
    <row r="363" spans="3:4" ht="12.75">
      <c r="C363" s="80"/>
      <c r="D363" s="80"/>
    </row>
    <row r="364" spans="3:4" ht="12.75">
      <c r="C364" s="80"/>
      <c r="D364" s="80"/>
    </row>
    <row r="365" spans="3:4" ht="12.75">
      <c r="C365" s="80"/>
      <c r="D365" s="80"/>
    </row>
    <row r="366" spans="3:4" ht="12.75">
      <c r="C366" s="80"/>
      <c r="D366" s="80"/>
    </row>
    <row r="367" spans="3:4" ht="12.75">
      <c r="C367" s="80"/>
      <c r="D367" s="80"/>
    </row>
    <row r="368" spans="3:4" ht="12.75">
      <c r="C368" s="80"/>
      <c r="D368" s="80"/>
    </row>
    <row r="369" spans="3:4" ht="12.75">
      <c r="C369" s="80"/>
      <c r="D369" s="80"/>
    </row>
    <row r="370" spans="3:4" ht="12.75">
      <c r="C370" s="80"/>
      <c r="D370" s="80"/>
    </row>
    <row r="371" spans="3:4" ht="12.75">
      <c r="C371" s="80"/>
      <c r="D371" s="80"/>
    </row>
    <row r="372" spans="3:4" ht="12.75">
      <c r="C372" s="80"/>
      <c r="D372" s="80"/>
    </row>
    <row r="373" spans="3:4" ht="12.75">
      <c r="C373" s="80"/>
      <c r="D373" s="80"/>
    </row>
    <row r="374" spans="3:4" ht="12.75">
      <c r="C374" s="80"/>
      <c r="D374" s="80"/>
    </row>
    <row r="375" spans="3:4" ht="12.75">
      <c r="C375" s="80"/>
      <c r="D375" s="80"/>
    </row>
    <row r="376" spans="3:4" ht="12.75">
      <c r="C376" s="80"/>
      <c r="D376" s="80"/>
    </row>
    <row r="377" spans="3:4" ht="12.75">
      <c r="C377" s="80"/>
      <c r="D377" s="80"/>
    </row>
    <row r="378" spans="3:4" ht="12.75">
      <c r="C378" s="80"/>
      <c r="D378" s="80"/>
    </row>
    <row r="379" spans="3:4" ht="12.75">
      <c r="C379" s="80"/>
      <c r="D379" s="80"/>
    </row>
    <row r="380" spans="3:4" ht="12.75">
      <c r="C380" s="80"/>
      <c r="D380" s="80"/>
    </row>
    <row r="381" spans="3:4" ht="12.75">
      <c r="C381" s="80"/>
      <c r="D381" s="80"/>
    </row>
    <row r="382" spans="3:4" ht="12.75">
      <c r="C382" s="80"/>
      <c r="D382" s="80"/>
    </row>
    <row r="383" spans="3:4" ht="12.75">
      <c r="C383" s="80"/>
      <c r="D383" s="80"/>
    </row>
    <row r="384" spans="3:4" ht="12.75">
      <c r="C384" s="80"/>
      <c r="D384" s="80"/>
    </row>
    <row r="385" spans="3:4" ht="12.75">
      <c r="C385" s="80"/>
      <c r="D385" s="80"/>
    </row>
    <row r="386" spans="3:4" ht="12.75">
      <c r="C386" s="80"/>
      <c r="D386" s="80"/>
    </row>
    <row r="387" spans="3:4" ht="12.75">
      <c r="C387" s="80"/>
      <c r="D387" s="80"/>
    </row>
    <row r="388" spans="3:4" ht="12.75">
      <c r="C388" s="80"/>
      <c r="D388" s="80"/>
    </row>
    <row r="389" spans="3:4" ht="12.75">
      <c r="C389" s="80"/>
      <c r="D389" s="80"/>
    </row>
    <row r="390" spans="3:4" ht="12.75">
      <c r="C390" s="80"/>
      <c r="D390" s="80"/>
    </row>
    <row r="391" spans="3:4" ht="12.75">
      <c r="C391" s="80"/>
      <c r="D391" s="80"/>
    </row>
    <row r="392" spans="3:4" ht="12.75">
      <c r="C392" s="80"/>
      <c r="D392" s="80"/>
    </row>
    <row r="393" spans="3:4" ht="12.75">
      <c r="C393" s="80"/>
      <c r="D393" s="80"/>
    </row>
    <row r="394" spans="3:4" ht="12.75">
      <c r="C394" s="80"/>
      <c r="D394" s="80"/>
    </row>
    <row r="395" spans="3:4" ht="12.75">
      <c r="C395" s="80"/>
      <c r="D395" s="80"/>
    </row>
    <row r="396" spans="3:4" ht="12.75">
      <c r="C396" s="80"/>
      <c r="D396" s="80"/>
    </row>
    <row r="397" spans="3:4" ht="12.75">
      <c r="C397" s="80"/>
      <c r="D397" s="80"/>
    </row>
    <row r="398" spans="3:4" ht="12.75">
      <c r="C398" s="80"/>
      <c r="D398" s="80"/>
    </row>
    <row r="399" spans="3:4" ht="12.75">
      <c r="C399" s="80"/>
      <c r="D399" s="80"/>
    </row>
    <row r="400" spans="3:4" ht="12.75">
      <c r="C400" s="80"/>
      <c r="D400" s="80"/>
    </row>
    <row r="401" spans="3:4" ht="12.75">
      <c r="C401" s="80"/>
      <c r="D401" s="80"/>
    </row>
    <row r="402" spans="3:4" ht="12.75">
      <c r="C402" s="80"/>
      <c r="D402" s="80"/>
    </row>
    <row r="403" spans="3:4" ht="12.75">
      <c r="C403" s="80"/>
      <c r="D403" s="80"/>
    </row>
    <row r="404" spans="3:4" ht="12.75">
      <c r="C404" s="80"/>
      <c r="D404" s="80"/>
    </row>
    <row r="405" spans="3:4" ht="12.75">
      <c r="C405" s="80"/>
      <c r="D405" s="80"/>
    </row>
    <row r="406" spans="3:4" ht="12.75">
      <c r="C406" s="80"/>
      <c r="D406" s="80"/>
    </row>
    <row r="407" spans="3:4" ht="12.75">
      <c r="C407" s="80"/>
      <c r="D407" s="80"/>
    </row>
    <row r="408" spans="3:4" ht="12.75">
      <c r="C408" s="80"/>
      <c r="D408" s="80"/>
    </row>
    <row r="409" spans="3:4" ht="12.75">
      <c r="C409" s="80"/>
      <c r="D409" s="80"/>
    </row>
    <row r="410" spans="3:4" ht="12.75">
      <c r="C410" s="80"/>
      <c r="D410" s="80"/>
    </row>
    <row r="411" spans="3:4" ht="12.75">
      <c r="C411" s="80"/>
      <c r="D411" s="80"/>
    </row>
    <row r="412" spans="3:4" ht="12.75">
      <c r="C412" s="80"/>
      <c r="D412" s="80"/>
    </row>
    <row r="413" spans="3:4" ht="12.75">
      <c r="C413" s="80"/>
      <c r="D413" s="80"/>
    </row>
    <row r="414" spans="3:4" ht="12.75">
      <c r="C414" s="80"/>
      <c r="D414" s="80"/>
    </row>
    <row r="415" spans="3:4" ht="12.75">
      <c r="C415" s="80"/>
      <c r="D415" s="80"/>
    </row>
    <row r="416" spans="3:4" ht="12.75">
      <c r="C416" s="80"/>
      <c r="D416" s="80"/>
    </row>
    <row r="417" spans="3:4" ht="12.75">
      <c r="C417" s="80"/>
      <c r="D417" s="80"/>
    </row>
    <row r="418" spans="3:4" ht="12.75">
      <c r="C418" s="80"/>
      <c r="D418" s="80"/>
    </row>
    <row r="419" spans="3:4" ht="12.75">
      <c r="C419" s="80"/>
      <c r="D419" s="80"/>
    </row>
    <row r="420" spans="3:4" ht="12.75">
      <c r="C420" s="80"/>
      <c r="D420" s="80"/>
    </row>
    <row r="421" spans="3:4" ht="12.75">
      <c r="C421" s="80"/>
      <c r="D421" s="80"/>
    </row>
    <row r="422" spans="3:4" ht="12.75">
      <c r="C422" s="80"/>
      <c r="D422" s="80"/>
    </row>
    <row r="423" spans="3:4" ht="12.75">
      <c r="C423" s="52"/>
      <c r="D423" s="52"/>
    </row>
    <row r="424" spans="3:4" ht="12.75">
      <c r="C424" s="80"/>
      <c r="D424" s="80"/>
    </row>
    <row r="425" spans="3:4" ht="12.75">
      <c r="C425" s="80"/>
      <c r="D425" s="80"/>
    </row>
    <row r="426" spans="3:4" ht="12.75">
      <c r="C426" s="80"/>
      <c r="D426" s="80"/>
    </row>
    <row r="427" spans="3:4" ht="12.75">
      <c r="C427" s="80"/>
      <c r="D427" s="80"/>
    </row>
    <row r="428" spans="3:4" ht="12.75">
      <c r="C428" s="80"/>
      <c r="D428" s="80"/>
    </row>
    <row r="429" spans="3:4" ht="12.75">
      <c r="C429" s="80"/>
      <c r="D429" s="80"/>
    </row>
    <row r="430" spans="3:4" ht="12.75">
      <c r="C430" s="80"/>
      <c r="D430" s="80"/>
    </row>
    <row r="431" spans="3:4" ht="12.75">
      <c r="C431" s="80"/>
      <c r="D431" s="80"/>
    </row>
    <row r="432" spans="3:4" ht="12.75">
      <c r="C432" s="80"/>
      <c r="D432" s="80"/>
    </row>
    <row r="433" spans="3:4" ht="12.75">
      <c r="C433" s="80"/>
      <c r="D433" s="80"/>
    </row>
    <row r="434" spans="3:4" ht="12.75">
      <c r="C434" s="80"/>
      <c r="D434" s="80"/>
    </row>
    <row r="435" spans="3:4" ht="12.75">
      <c r="C435" s="80"/>
      <c r="D435" s="80"/>
    </row>
    <row r="436" spans="3:4" ht="12.75">
      <c r="C436" s="80"/>
      <c r="D436" s="80"/>
    </row>
    <row r="437" spans="3:4" ht="12.75">
      <c r="C437" s="80"/>
      <c r="D437" s="80"/>
    </row>
    <row r="438" spans="3:4" ht="12.75">
      <c r="C438" s="80"/>
      <c r="D438" s="80"/>
    </row>
    <row r="439" spans="3:4" ht="12.75">
      <c r="C439" s="80"/>
      <c r="D439" s="80"/>
    </row>
    <row r="440" spans="3:4" ht="12.75">
      <c r="C440" s="80"/>
      <c r="D440" s="80"/>
    </row>
    <row r="441" spans="3:4" ht="12.75">
      <c r="C441" s="80"/>
      <c r="D441" s="80"/>
    </row>
    <row r="442" spans="3:4" ht="12.75">
      <c r="C442" s="80"/>
      <c r="D442" s="80"/>
    </row>
    <row r="443" spans="3:4" ht="12.75">
      <c r="C443" s="80"/>
      <c r="D443" s="80"/>
    </row>
    <row r="444" spans="3:4" ht="12.75">
      <c r="C444" s="80"/>
      <c r="D444" s="80"/>
    </row>
    <row r="445" spans="3:4" ht="12.75">
      <c r="C445" s="80"/>
      <c r="D445" s="80"/>
    </row>
    <row r="446" spans="3:4" ht="12.75">
      <c r="C446" s="80"/>
      <c r="D446" s="80"/>
    </row>
    <row r="447" spans="3:4" ht="12.75">
      <c r="C447" s="80"/>
      <c r="D447" s="80"/>
    </row>
    <row r="448" spans="3:4" ht="12.75">
      <c r="C448" s="80"/>
      <c r="D448" s="80"/>
    </row>
    <row r="449" spans="3:4" ht="12.75">
      <c r="C449" s="80"/>
      <c r="D449" s="80"/>
    </row>
    <row r="450" spans="3:4" ht="12.75">
      <c r="C450" s="80"/>
      <c r="D450" s="80"/>
    </row>
    <row r="451" spans="3:4" ht="12.75">
      <c r="C451" s="80"/>
      <c r="D451" s="80"/>
    </row>
    <row r="452" spans="3:4" ht="12.75">
      <c r="C452" s="80"/>
      <c r="D452" s="80"/>
    </row>
    <row r="453" spans="3:4" ht="12.75">
      <c r="C453" s="80"/>
      <c r="D453" s="80"/>
    </row>
    <row r="454" spans="3:4" ht="12.75">
      <c r="C454" s="80"/>
      <c r="D454" s="80"/>
    </row>
    <row r="455" spans="3:4" ht="12.75">
      <c r="C455" s="80"/>
      <c r="D455" s="80"/>
    </row>
    <row r="456" spans="3:4" ht="12.75">
      <c r="C456" s="80"/>
      <c r="D456" s="80"/>
    </row>
    <row r="457" spans="3:4" ht="12.75">
      <c r="C457" s="80"/>
      <c r="D457" s="80"/>
    </row>
    <row r="458" spans="3:4" ht="12.75">
      <c r="C458" s="80"/>
      <c r="D458" s="80"/>
    </row>
    <row r="459" spans="3:4" ht="12.75">
      <c r="C459" s="80"/>
      <c r="D459" s="80"/>
    </row>
    <row r="460" spans="3:4" ht="12.75">
      <c r="C460" s="80"/>
      <c r="D460" s="80"/>
    </row>
    <row r="461" spans="3:4" ht="12.75">
      <c r="C461" s="80"/>
      <c r="D461" s="80"/>
    </row>
    <row r="462" spans="3:4" ht="12.75">
      <c r="C462" s="80"/>
      <c r="D462" s="80"/>
    </row>
    <row r="463" spans="3:4" ht="12.75">
      <c r="C463" s="80"/>
      <c r="D463" s="80"/>
    </row>
    <row r="464" spans="3:4" ht="12.75">
      <c r="C464" s="80"/>
      <c r="D464" s="80"/>
    </row>
    <row r="465" spans="3:4" ht="12.75">
      <c r="C465" s="80"/>
      <c r="D465" s="80"/>
    </row>
    <row r="466" spans="3:4" ht="12.75">
      <c r="C466" s="80"/>
      <c r="D466" s="80"/>
    </row>
    <row r="467" spans="3:4" ht="12.75">
      <c r="C467" s="80"/>
      <c r="D467" s="80"/>
    </row>
    <row r="468" spans="3:4" ht="12.75">
      <c r="C468" s="80"/>
      <c r="D468" s="80"/>
    </row>
    <row r="469" spans="3:4" ht="12.75">
      <c r="C469" s="80"/>
      <c r="D469" s="80"/>
    </row>
    <row r="470" spans="3:4" ht="12.75">
      <c r="C470" s="80"/>
      <c r="D470" s="80"/>
    </row>
    <row r="471" spans="3:4" ht="12.75">
      <c r="C471" s="80"/>
      <c r="D471" s="80"/>
    </row>
    <row r="472" spans="3:4" ht="12.75">
      <c r="C472" s="80"/>
      <c r="D472" s="80"/>
    </row>
    <row r="473" spans="3:4" ht="12.75">
      <c r="C473" s="80"/>
      <c r="D473" s="80"/>
    </row>
    <row r="474" spans="3:4" ht="12.75">
      <c r="C474" s="80"/>
      <c r="D474" s="80"/>
    </row>
    <row r="475" spans="3:4" ht="12.75">
      <c r="C475" s="80"/>
      <c r="D475" s="80"/>
    </row>
    <row r="476" spans="3:4" ht="12.75">
      <c r="C476" s="80"/>
      <c r="D476" s="80"/>
    </row>
    <row r="477" spans="3:4" ht="12.75">
      <c r="C477" s="80"/>
      <c r="D477" s="80"/>
    </row>
    <row r="478" spans="3:4" ht="12.75">
      <c r="C478" s="80"/>
      <c r="D478" s="80"/>
    </row>
    <row r="479" spans="3:4" ht="12.75">
      <c r="C479" s="80"/>
      <c r="D479" s="80"/>
    </row>
    <row r="480" spans="3:4" ht="12.75">
      <c r="C480" s="80"/>
      <c r="D480" s="80"/>
    </row>
    <row r="481" spans="3:4" ht="12.75">
      <c r="C481" s="80"/>
      <c r="D481" s="80"/>
    </row>
    <row r="482" spans="3:4" ht="12.75">
      <c r="C482" s="80"/>
      <c r="D482" s="80"/>
    </row>
    <row r="483" spans="3:4" ht="12.75">
      <c r="C483" s="80"/>
      <c r="D483" s="80"/>
    </row>
    <row r="484" spans="3:4" ht="12.75">
      <c r="C484" s="80"/>
      <c r="D484" s="80"/>
    </row>
    <row r="485" spans="3:4" ht="12.75">
      <c r="C485" s="80"/>
      <c r="D485" s="80"/>
    </row>
    <row r="486" spans="3:4" ht="12.75">
      <c r="C486" s="80"/>
      <c r="D486" s="80"/>
    </row>
    <row r="487" spans="3:4" ht="12.75">
      <c r="C487" s="80"/>
      <c r="D487" s="80"/>
    </row>
    <row r="488" spans="3:4" ht="12.75">
      <c r="C488" s="80"/>
      <c r="D488" s="80"/>
    </row>
    <row r="489" spans="3:4" ht="12.75">
      <c r="C489" s="80"/>
      <c r="D489" s="80"/>
    </row>
    <row r="490" spans="3:4" ht="12.75">
      <c r="C490" s="80"/>
      <c r="D490" s="80"/>
    </row>
    <row r="491" spans="3:4" ht="12.75">
      <c r="C491" s="80"/>
      <c r="D491" s="80"/>
    </row>
    <row r="492" spans="3:4" ht="12.75">
      <c r="C492" s="80"/>
      <c r="D492" s="80"/>
    </row>
    <row r="493" spans="3:4" ht="12.75">
      <c r="C493" s="80"/>
      <c r="D493" s="80"/>
    </row>
    <row r="494" spans="3:4" ht="12.75">
      <c r="C494" s="80"/>
      <c r="D494" s="80"/>
    </row>
    <row r="495" spans="3:4" ht="12.75">
      <c r="C495" s="80"/>
      <c r="D495" s="80"/>
    </row>
    <row r="496" spans="3:4" ht="12.75">
      <c r="C496" s="80"/>
      <c r="D496" s="80"/>
    </row>
    <row r="497" spans="3:4" ht="12.75">
      <c r="C497" s="80"/>
      <c r="D497" s="80"/>
    </row>
    <row r="498" spans="3:4" ht="12.75">
      <c r="C498" s="80"/>
      <c r="D498" s="80"/>
    </row>
    <row r="499" spans="3:4" ht="12.75">
      <c r="C499" s="80"/>
      <c r="D499" s="80"/>
    </row>
    <row r="500" spans="3:4" ht="12.75">
      <c r="C500" s="80"/>
      <c r="D500" s="80"/>
    </row>
    <row r="501" spans="3:4" ht="12.75">
      <c r="C501" s="80"/>
      <c r="D501" s="80"/>
    </row>
    <row r="502" spans="3:4" ht="12.75">
      <c r="C502" s="80"/>
      <c r="D502" s="80"/>
    </row>
    <row r="503" spans="3:4" ht="12.75">
      <c r="C503" s="80"/>
      <c r="D503" s="80"/>
    </row>
    <row r="504" spans="3:4" ht="12.75">
      <c r="C504" s="80"/>
      <c r="D504" s="80"/>
    </row>
    <row r="505" spans="3:4" ht="12.75">
      <c r="C505" s="80"/>
      <c r="D505" s="80"/>
    </row>
    <row r="506" spans="3:4" ht="12.75">
      <c r="C506" s="80"/>
      <c r="D506" s="80"/>
    </row>
    <row r="507" spans="3:4" ht="12.75">
      <c r="C507" s="80"/>
      <c r="D507" s="80"/>
    </row>
    <row r="508" spans="3:4" ht="12.75">
      <c r="C508" s="80"/>
      <c r="D508" s="80"/>
    </row>
    <row r="509" spans="3:4" ht="12.75">
      <c r="C509" s="80"/>
      <c r="D509" s="80"/>
    </row>
    <row r="510" spans="3:4" ht="12.75">
      <c r="C510" s="80"/>
      <c r="D510" s="80"/>
    </row>
    <row r="511" spans="3:4" ht="12.75">
      <c r="C511" s="80"/>
      <c r="D511" s="80"/>
    </row>
    <row r="512" spans="3:4" ht="12.75">
      <c r="C512" s="80"/>
      <c r="D512" s="80"/>
    </row>
    <row r="513" spans="3:4" ht="12.75">
      <c r="C513" s="80"/>
      <c r="D513" s="80"/>
    </row>
    <row r="514" spans="3:4" ht="12.75">
      <c r="C514" s="80"/>
      <c r="D514" s="80"/>
    </row>
    <row r="515" spans="3:4" ht="12.75">
      <c r="C515" s="80"/>
      <c r="D515" s="80"/>
    </row>
    <row r="516" spans="3:4" ht="12.75">
      <c r="C516" s="80"/>
      <c r="D516" s="80"/>
    </row>
    <row r="517" spans="3:4" ht="12.75">
      <c r="C517" s="80"/>
      <c r="D517" s="80"/>
    </row>
    <row r="518" spans="3:4" ht="12.75">
      <c r="C518" s="80"/>
      <c r="D518" s="80"/>
    </row>
    <row r="519" spans="3:4" ht="12.75">
      <c r="C519" s="80"/>
      <c r="D519" s="80"/>
    </row>
    <row r="520" spans="3:4" ht="12.75">
      <c r="C520" s="80"/>
      <c r="D520" s="80"/>
    </row>
    <row r="521" spans="3:4" ht="12.75">
      <c r="C521" s="80"/>
      <c r="D521" s="80"/>
    </row>
    <row r="522" spans="3:4" ht="12.75">
      <c r="C522" s="80"/>
      <c r="D522" s="80"/>
    </row>
    <row r="523" spans="3:4" ht="12.75">
      <c r="C523" s="80"/>
      <c r="D523" s="80"/>
    </row>
    <row r="524" spans="3:4" ht="12.75">
      <c r="C524" s="80"/>
      <c r="D524" s="80"/>
    </row>
    <row r="525" spans="3:4" ht="12.75">
      <c r="C525" s="80"/>
      <c r="D525" s="80"/>
    </row>
    <row r="526" spans="3:4" ht="12.75">
      <c r="C526" s="80"/>
      <c r="D526" s="80"/>
    </row>
    <row r="527" spans="3:4" ht="12.75">
      <c r="C527" s="80"/>
      <c r="D527" s="80"/>
    </row>
    <row r="528" spans="3:4" ht="12.75">
      <c r="C528" s="80"/>
      <c r="D528" s="80"/>
    </row>
    <row r="529" spans="3:4" ht="12.75">
      <c r="C529" s="80"/>
      <c r="D529" s="80"/>
    </row>
    <row r="530" spans="3:4" ht="12.75">
      <c r="C530" s="80"/>
      <c r="D530" s="80"/>
    </row>
    <row r="531" spans="3:4" ht="12.75">
      <c r="C531" s="80"/>
      <c r="D531" s="80"/>
    </row>
    <row r="532" spans="3:4" ht="12.75">
      <c r="C532" s="80"/>
      <c r="D532" s="80"/>
    </row>
    <row r="533" spans="3:4" ht="12.75">
      <c r="C533" s="80"/>
      <c r="D533" s="80"/>
    </row>
    <row r="534" spans="3:4" ht="12.75">
      <c r="C534" s="80"/>
      <c r="D534" s="80"/>
    </row>
    <row r="535" spans="3:4" ht="12.75">
      <c r="C535" s="80"/>
      <c r="D535" s="80"/>
    </row>
    <row r="536" spans="3:4" ht="12.75">
      <c r="C536" s="80"/>
      <c r="D536" s="80"/>
    </row>
    <row r="537" spans="3:4" ht="12.75">
      <c r="C537" s="80"/>
      <c r="D537" s="80"/>
    </row>
    <row r="538" spans="3:4" ht="12.75">
      <c r="C538" s="80"/>
      <c r="D538" s="80"/>
    </row>
    <row r="539" spans="3:4" ht="12.75">
      <c r="C539" s="80"/>
      <c r="D539" s="80"/>
    </row>
    <row r="540" spans="3:4" ht="12.75">
      <c r="C540" s="80"/>
      <c r="D540" s="80"/>
    </row>
    <row r="541" spans="3:4" ht="12.75">
      <c r="C541" s="80"/>
      <c r="D541" s="80"/>
    </row>
    <row r="542" spans="3:4" ht="12.75">
      <c r="C542" s="80"/>
      <c r="D542" s="80"/>
    </row>
    <row r="543" spans="3:4" ht="12.75">
      <c r="C543" s="80"/>
      <c r="D543" s="80"/>
    </row>
    <row r="544" spans="3:4" ht="12.75">
      <c r="C544" s="80"/>
      <c r="D544" s="80"/>
    </row>
    <row r="545" spans="3:4" ht="12.75">
      <c r="C545" s="80"/>
      <c r="D545" s="80"/>
    </row>
    <row r="546" spans="3:4" ht="12.75">
      <c r="C546" s="80"/>
      <c r="D546" s="80"/>
    </row>
    <row r="547" spans="3:4" ht="12.75">
      <c r="C547" s="80"/>
      <c r="D547" s="80"/>
    </row>
    <row r="548" spans="3:4" ht="12.75">
      <c r="C548" s="80"/>
      <c r="D548" s="80"/>
    </row>
    <row r="549" spans="3:4" ht="12.75">
      <c r="C549" s="80"/>
      <c r="D549" s="80"/>
    </row>
    <row r="550" spans="3:4" ht="12.75">
      <c r="C550" s="80"/>
      <c r="D550" s="80"/>
    </row>
    <row r="551" spans="3:4" ht="12.75">
      <c r="C551" s="80"/>
      <c r="D551" s="80"/>
    </row>
    <row r="552" spans="3:4" ht="12.75">
      <c r="C552" s="80"/>
      <c r="D552" s="80"/>
    </row>
    <row r="553" spans="3:4" ht="12.75">
      <c r="C553" s="80"/>
      <c r="D553" s="80"/>
    </row>
    <row r="554" spans="3:4" ht="12.75">
      <c r="C554" s="80"/>
      <c r="D554" s="80"/>
    </row>
    <row r="555" spans="3:4" ht="12.75">
      <c r="C555" s="80"/>
      <c r="D555" s="80"/>
    </row>
    <row r="556" spans="3:4" ht="12.75">
      <c r="C556" s="80"/>
      <c r="D556" s="80"/>
    </row>
    <row r="557" spans="3:4" ht="12.75">
      <c r="C557" s="80"/>
      <c r="D557" s="80"/>
    </row>
    <row r="558" spans="3:4" ht="12.75">
      <c r="C558" s="80"/>
      <c r="D558" s="80"/>
    </row>
    <row r="559" spans="3:4" ht="12.75">
      <c r="C559" s="80"/>
      <c r="D559" s="80"/>
    </row>
    <row r="560" spans="3:4" ht="12.75">
      <c r="C560" s="80"/>
      <c r="D560" s="80"/>
    </row>
    <row r="561" spans="3:4" ht="12.75">
      <c r="C561" s="80"/>
      <c r="D561" s="80"/>
    </row>
    <row r="562" spans="3:4" ht="12.75">
      <c r="C562" s="80"/>
      <c r="D562" s="80"/>
    </row>
    <row r="563" spans="3:4" ht="12.75">
      <c r="C563" s="80"/>
      <c r="D563" s="80"/>
    </row>
    <row r="564" spans="3:4" ht="12.75">
      <c r="C564" s="80"/>
      <c r="D564" s="80"/>
    </row>
    <row r="565" spans="3:4" ht="12.75">
      <c r="C565" s="80"/>
      <c r="D565" s="80"/>
    </row>
    <row r="566" spans="3:4" ht="12.75">
      <c r="C566" s="80"/>
      <c r="D566" s="80"/>
    </row>
    <row r="567" spans="3:4" ht="12.75">
      <c r="C567" s="80"/>
      <c r="D567" s="80"/>
    </row>
    <row r="568" spans="3:4" ht="12.75">
      <c r="C568" s="80"/>
      <c r="D568" s="80"/>
    </row>
    <row r="569" spans="3:4" ht="12.75">
      <c r="C569" s="80"/>
      <c r="D569" s="80"/>
    </row>
    <row r="570" spans="3:4" ht="12.75">
      <c r="C570" s="80"/>
      <c r="D570" s="80"/>
    </row>
    <row r="571" spans="3:4" ht="12.75">
      <c r="C571" s="80"/>
      <c r="D571" s="80"/>
    </row>
    <row r="572" spans="3:4" ht="12.75">
      <c r="C572" s="80"/>
      <c r="D572" s="80"/>
    </row>
    <row r="573" spans="3:4" ht="12.75">
      <c r="C573" s="80"/>
      <c r="D573" s="80"/>
    </row>
    <row r="574" spans="3:4" ht="12.75">
      <c r="C574" s="80"/>
      <c r="D574" s="80"/>
    </row>
    <row r="575" spans="3:4" ht="12.75">
      <c r="C575" s="80"/>
      <c r="D575" s="80"/>
    </row>
    <row r="576" spans="3:4" ht="12.75">
      <c r="C576" s="80"/>
      <c r="D576" s="80"/>
    </row>
    <row r="577" spans="3:4" ht="12.75">
      <c r="C577" s="80"/>
      <c r="D577" s="80"/>
    </row>
    <row r="578" spans="3:4" ht="12.75">
      <c r="C578" s="80"/>
      <c r="D578" s="80"/>
    </row>
    <row r="579" spans="3:4" ht="12.75">
      <c r="C579" s="80"/>
      <c r="D579" s="80"/>
    </row>
    <row r="580" spans="3:4" ht="12.75">
      <c r="C580" s="80"/>
      <c r="D580" s="80"/>
    </row>
    <row r="581" spans="3:4" ht="12.75">
      <c r="C581" s="80"/>
      <c r="D581" s="80"/>
    </row>
    <row r="582" spans="3:4" ht="12.75">
      <c r="C582" s="80"/>
      <c r="D582" s="80"/>
    </row>
    <row r="583" spans="3:4" ht="12.75">
      <c r="C583" s="80"/>
      <c r="D583" s="80"/>
    </row>
    <row r="584" spans="3:4" ht="12.75">
      <c r="C584" s="80"/>
      <c r="D584" s="80"/>
    </row>
    <row r="585" spans="3:4" ht="12.75">
      <c r="C585" s="80"/>
      <c r="D585" s="80"/>
    </row>
    <row r="586" spans="3:4" ht="12.75">
      <c r="C586" s="80"/>
      <c r="D586" s="80"/>
    </row>
    <row r="587" spans="3:4" ht="12.75">
      <c r="C587" s="80"/>
      <c r="D587" s="80"/>
    </row>
    <row r="588" spans="3:4" ht="12.75">
      <c r="C588" s="80"/>
      <c r="D588" s="80"/>
    </row>
    <row r="589" spans="3:4" ht="12.75">
      <c r="C589" s="80"/>
      <c r="D589" s="80"/>
    </row>
    <row r="590" spans="3:4" ht="12.75">
      <c r="C590" s="80"/>
      <c r="D590" s="80"/>
    </row>
    <row r="591" spans="3:4" ht="12.75">
      <c r="C591" s="80"/>
      <c r="D591" s="80"/>
    </row>
    <row r="592" spans="3:4" ht="12.75">
      <c r="C592" s="80"/>
      <c r="D592" s="80"/>
    </row>
    <row r="593" spans="3:4" ht="12.75">
      <c r="C593" s="80"/>
      <c r="D593" s="80"/>
    </row>
    <row r="594" spans="3:4" ht="12.75">
      <c r="C594" s="80"/>
      <c r="D594" s="80"/>
    </row>
    <row r="595" spans="3:4" ht="12.75">
      <c r="C595" s="80"/>
      <c r="D595" s="80"/>
    </row>
    <row r="596" spans="3:4" ht="12.75" customHeight="1">
      <c r="C596" s="80"/>
      <c r="D596" s="80"/>
    </row>
    <row r="597" spans="3:4" ht="12.75">
      <c r="C597" s="80"/>
      <c r="D597" s="80"/>
    </row>
    <row r="598" spans="3:4" ht="12.75">
      <c r="C598" s="80"/>
      <c r="D598" s="80"/>
    </row>
    <row r="599" spans="3:4" ht="11.25" customHeight="1">
      <c r="C599" s="80"/>
      <c r="D599" s="80"/>
    </row>
    <row r="600" spans="3:4" ht="12.75">
      <c r="C600" s="80"/>
      <c r="D600" s="80"/>
    </row>
    <row r="601" spans="3:4" ht="12.75">
      <c r="C601" s="80"/>
      <c r="D601" s="80"/>
    </row>
    <row r="602" spans="3:4" ht="12.75">
      <c r="C602" s="80"/>
      <c r="D602" s="80"/>
    </row>
    <row r="603" spans="3:4" ht="12.75">
      <c r="C603" s="80"/>
      <c r="D603" s="80"/>
    </row>
    <row r="604" spans="3:4" ht="12.75">
      <c r="C604" s="80"/>
      <c r="D604" s="80"/>
    </row>
    <row r="605" spans="3:4" ht="12.75">
      <c r="C605" s="80"/>
      <c r="D605" s="80"/>
    </row>
    <row r="606" spans="3:4" ht="12.75">
      <c r="C606" s="80"/>
      <c r="D606" s="80"/>
    </row>
    <row r="607" spans="3:4" ht="12.75">
      <c r="C607" s="80"/>
      <c r="D607" s="80"/>
    </row>
    <row r="608" spans="3:4" ht="12.75">
      <c r="C608" s="80"/>
      <c r="D608" s="80"/>
    </row>
    <row r="609" spans="3:4" ht="12.75">
      <c r="C609" s="80"/>
      <c r="D609" s="80"/>
    </row>
    <row r="610" spans="3:4" ht="12.75">
      <c r="C610" s="80"/>
      <c r="D610" s="80"/>
    </row>
    <row r="611" spans="3:4" ht="12.75">
      <c r="C611" s="80"/>
      <c r="D611" s="80"/>
    </row>
    <row r="612" spans="3:4" ht="12.75">
      <c r="C612" s="80"/>
      <c r="D612" s="80"/>
    </row>
    <row r="613" spans="3:4" ht="12.75" hidden="1">
      <c r="C613" s="80"/>
      <c r="D613" s="80"/>
    </row>
    <row r="614" spans="3:4" ht="12.75" hidden="1">
      <c r="C614" s="80"/>
      <c r="D614" s="80"/>
    </row>
    <row r="615" spans="3:4" ht="12.75" hidden="1">
      <c r="C615" s="80"/>
      <c r="D615" s="80"/>
    </row>
    <row r="616" spans="3:4" ht="12.75" hidden="1">
      <c r="C616" s="80"/>
      <c r="D616" s="80"/>
    </row>
    <row r="617" spans="3:4" ht="12.75" hidden="1">
      <c r="C617" s="80"/>
      <c r="D617" s="80"/>
    </row>
    <row r="618" spans="3:4" ht="12.75">
      <c r="C618" s="80"/>
      <c r="D618" s="80"/>
    </row>
    <row r="619" spans="3:4" ht="12.75">
      <c r="C619" s="80"/>
      <c r="D619" s="80"/>
    </row>
    <row r="620" spans="3:4" ht="12.75">
      <c r="C620" s="80"/>
      <c r="D620" s="80"/>
    </row>
    <row r="621" spans="3:4" ht="12.75">
      <c r="C621" s="80"/>
      <c r="D621" s="80"/>
    </row>
    <row r="622" spans="3:4" ht="12.75">
      <c r="C622" s="80"/>
      <c r="D622" s="80"/>
    </row>
    <row r="623" spans="3:4" ht="12.75">
      <c r="C623" s="80"/>
      <c r="D623" s="80"/>
    </row>
    <row r="624" spans="3:4" ht="12.75">
      <c r="C624" s="80"/>
      <c r="D624" s="80"/>
    </row>
    <row r="625" spans="3:4" ht="12.75">
      <c r="C625" s="80"/>
      <c r="D625" s="80"/>
    </row>
    <row r="626" spans="3:4" ht="12.75">
      <c r="C626" s="80"/>
      <c r="D626" s="80"/>
    </row>
    <row r="627" spans="3:4" ht="12.75">
      <c r="C627" s="80"/>
      <c r="D627" s="80"/>
    </row>
    <row r="628" spans="3:4" ht="12.75">
      <c r="C628" s="80"/>
      <c r="D628" s="80"/>
    </row>
    <row r="629" spans="3:4" ht="12.75">
      <c r="C629" s="80"/>
      <c r="D629" s="80"/>
    </row>
    <row r="630" spans="3:4" ht="12.75">
      <c r="C630" s="80"/>
      <c r="D630" s="80"/>
    </row>
    <row r="631" spans="3:4" ht="12.75">
      <c r="C631" s="80"/>
      <c r="D631" s="80"/>
    </row>
    <row r="632" spans="3:4" ht="12.75">
      <c r="C632" s="80"/>
      <c r="D632" s="80"/>
    </row>
    <row r="633" spans="3:4" ht="15">
      <c r="C633" s="80"/>
      <c r="D633" s="90"/>
    </row>
    <row r="634" spans="3:4" ht="15">
      <c r="C634" s="80"/>
      <c r="D634" s="90"/>
    </row>
    <row r="635" spans="3:4" ht="15">
      <c r="C635" s="80"/>
      <c r="D635" s="90"/>
    </row>
    <row r="636" spans="3:4" ht="15">
      <c r="C636" s="80"/>
      <c r="D636" s="90"/>
    </row>
    <row r="637" spans="3:4" ht="12.75">
      <c r="C637" s="80"/>
      <c r="D637" s="80"/>
    </row>
    <row r="638" spans="3:7" ht="15">
      <c r="C638" s="80"/>
      <c r="D638" s="80"/>
      <c r="F638" s="91"/>
      <c r="G638" s="91"/>
    </row>
    <row r="639" spans="3:7" ht="15">
      <c r="C639" s="80"/>
      <c r="D639" s="80"/>
      <c r="F639" s="91"/>
      <c r="G639" s="91"/>
    </row>
    <row r="640" spans="3:4" ht="12.75">
      <c r="C640" s="80"/>
      <c r="D640" s="80"/>
    </row>
    <row r="641" spans="3:4" ht="12.75">
      <c r="C641" s="80"/>
      <c r="D641" s="80"/>
    </row>
    <row r="642" spans="3:4" ht="12.75">
      <c r="C642" s="80"/>
      <c r="D642" s="80"/>
    </row>
    <row r="643" spans="3:4" ht="12.75">
      <c r="C643" s="80"/>
      <c r="D643" s="80"/>
    </row>
    <row r="644" spans="3:4" ht="12.75">
      <c r="C644" s="80"/>
      <c r="D644" s="80"/>
    </row>
    <row r="645" spans="3:4" ht="12.75">
      <c r="C645" s="80"/>
      <c r="D645" s="80"/>
    </row>
    <row r="646" spans="3:4" ht="12.75">
      <c r="C646" s="80"/>
      <c r="D646" s="80"/>
    </row>
    <row r="647" spans="3:4" ht="12.75">
      <c r="C647" s="80"/>
      <c r="D647" s="80"/>
    </row>
    <row r="648" spans="3:4" ht="12.75">
      <c r="C648" s="80"/>
      <c r="D648" s="80"/>
    </row>
    <row r="649" spans="3:4" ht="12.75">
      <c r="C649" s="80"/>
      <c r="D649" s="80"/>
    </row>
    <row r="650" spans="3:4" ht="12.75">
      <c r="C650" s="80"/>
      <c r="D650" s="80"/>
    </row>
    <row r="651" spans="3:4" ht="12.75">
      <c r="C651" s="80"/>
      <c r="D651" s="80"/>
    </row>
    <row r="652" spans="3:4" ht="12.75">
      <c r="C652" s="80"/>
      <c r="D652" s="80"/>
    </row>
    <row r="653" spans="3:4" ht="12.75">
      <c r="C653" s="80"/>
      <c r="D653" s="80"/>
    </row>
    <row r="654" spans="3:4" ht="12.75">
      <c r="C654" s="80"/>
      <c r="D654" s="80"/>
    </row>
    <row r="655" spans="3:4" ht="12.75">
      <c r="C655" s="80"/>
      <c r="D655" s="80"/>
    </row>
    <row r="656" spans="3:4" ht="12.75">
      <c r="C656" s="80"/>
      <c r="D656" s="80"/>
    </row>
    <row r="657" spans="3:4" ht="12.75">
      <c r="C657" s="80"/>
      <c r="D657" s="80"/>
    </row>
    <row r="658" spans="3:4" ht="12.75">
      <c r="C658" s="80"/>
      <c r="D658" s="80"/>
    </row>
    <row r="659" spans="3:4" ht="12.75">
      <c r="C659" s="80"/>
      <c r="D659" s="80"/>
    </row>
    <row r="660" spans="3:4" ht="12.75">
      <c r="C660" s="80"/>
      <c r="D660" s="80"/>
    </row>
    <row r="661" spans="3:4" ht="12.75">
      <c r="C661" s="80"/>
      <c r="D661" s="80"/>
    </row>
    <row r="662" spans="3:4" ht="12.75">
      <c r="C662" s="80"/>
      <c r="D662" s="80"/>
    </row>
    <row r="663" spans="3:4" ht="12.75">
      <c r="C663" s="80"/>
      <c r="D663" s="80"/>
    </row>
    <row r="664" spans="3:4" ht="12.75">
      <c r="C664" s="80"/>
      <c r="D664" s="80"/>
    </row>
    <row r="665" spans="3:4" ht="12.75">
      <c r="C665" s="80"/>
      <c r="D665" s="80"/>
    </row>
    <row r="666" spans="3:4" ht="12.75">
      <c r="C666" s="80"/>
      <c r="D666" s="80"/>
    </row>
    <row r="667" spans="3:4" ht="12.75">
      <c r="C667" s="80"/>
      <c r="D667" s="80"/>
    </row>
    <row r="668" spans="3:4" ht="12.75">
      <c r="C668" s="80"/>
      <c r="D668" s="80"/>
    </row>
    <row r="669" spans="3:4" ht="12.75">
      <c r="C669" s="80"/>
      <c r="D669" s="80"/>
    </row>
    <row r="670" spans="3:4" ht="12.75">
      <c r="C670" s="80"/>
      <c r="D670" s="80"/>
    </row>
    <row r="671" spans="3:4" ht="12.75">
      <c r="C671" s="80"/>
      <c r="D671" s="80"/>
    </row>
    <row r="672" spans="3:4" ht="12.75">
      <c r="C672" s="80"/>
      <c r="D672" s="80"/>
    </row>
    <row r="673" spans="3:4" ht="12.75">
      <c r="C673" s="80"/>
      <c r="D673" s="80"/>
    </row>
    <row r="674" spans="3:4" ht="12.75">
      <c r="C674" s="80"/>
      <c r="D674" s="80"/>
    </row>
    <row r="675" spans="3:4" ht="12.75">
      <c r="C675" s="80"/>
      <c r="D675" s="80"/>
    </row>
    <row r="676" spans="3:4" ht="12.75">
      <c r="C676" s="80"/>
      <c r="D676" s="80"/>
    </row>
    <row r="677" spans="3:4" ht="12.75">
      <c r="C677" s="80"/>
      <c r="D677" s="80"/>
    </row>
    <row r="678" spans="3:4" ht="12.75">
      <c r="C678" s="80"/>
      <c r="D678" s="80"/>
    </row>
    <row r="679" spans="3:4" ht="12.75">
      <c r="C679" s="80"/>
      <c r="D679" s="80"/>
    </row>
    <row r="680" spans="3:4" ht="12.75">
      <c r="C680" s="80"/>
      <c r="D680" s="80"/>
    </row>
    <row r="681" spans="3:4" ht="12.75">
      <c r="C681" s="80"/>
      <c r="D681" s="80"/>
    </row>
    <row r="682" spans="3:4" ht="12.75">
      <c r="C682" s="80"/>
      <c r="D682" s="80"/>
    </row>
    <row r="683" spans="3:4" ht="12.75">
      <c r="C683" s="80"/>
      <c r="D683" s="80"/>
    </row>
    <row r="684" spans="3:4" ht="12.75">
      <c r="C684" s="80"/>
      <c r="D684" s="80"/>
    </row>
    <row r="685" spans="3:4" ht="12.75">
      <c r="C685" s="80"/>
      <c r="D685" s="80"/>
    </row>
    <row r="686" spans="3:4" ht="12.75">
      <c r="C686" s="80"/>
      <c r="D686" s="80"/>
    </row>
    <row r="687" spans="3:4" ht="12.75">
      <c r="C687" s="80"/>
      <c r="D687" s="80"/>
    </row>
    <row r="688" spans="3:4" ht="12.75">
      <c r="C688" s="80"/>
      <c r="D688" s="80"/>
    </row>
    <row r="689" spans="3:4" ht="12.75">
      <c r="C689" s="80"/>
      <c r="D689" s="80"/>
    </row>
    <row r="690" spans="3:4" ht="12.75">
      <c r="C690" s="80"/>
      <c r="D690" s="80"/>
    </row>
    <row r="691" spans="3:4" ht="12.75">
      <c r="C691" s="80"/>
      <c r="D691" s="80"/>
    </row>
    <row r="692" spans="3:4" ht="12.75">
      <c r="C692" s="80"/>
      <c r="D692" s="80"/>
    </row>
    <row r="693" spans="3:4" ht="12.75">
      <c r="C693" s="80"/>
      <c r="D693" s="80"/>
    </row>
    <row r="694" spans="3:4" ht="12.75">
      <c r="C694" s="80"/>
      <c r="D694" s="80"/>
    </row>
    <row r="695" spans="3:4" ht="12.75">
      <c r="C695" s="80"/>
      <c r="D695" s="80"/>
    </row>
    <row r="696" spans="3:4" ht="12.75">
      <c r="C696" s="80"/>
      <c r="D696" s="80"/>
    </row>
    <row r="697" spans="3:4" ht="12.75">
      <c r="C697" s="80"/>
      <c r="D697" s="80"/>
    </row>
    <row r="698" spans="3:4" ht="12.75">
      <c r="C698" s="80"/>
      <c r="D698" s="80"/>
    </row>
    <row r="699" spans="3:4" ht="12.75">
      <c r="C699" s="80"/>
      <c r="D699" s="80"/>
    </row>
    <row r="700" spans="3:4" ht="12.75">
      <c r="C700" s="80"/>
      <c r="D700" s="80"/>
    </row>
    <row r="701" spans="3:4" ht="12.75">
      <c r="C701" s="80"/>
      <c r="D701" s="80"/>
    </row>
    <row r="702" spans="3:4" ht="12.75">
      <c r="C702" s="80"/>
      <c r="D702" s="80"/>
    </row>
    <row r="703" spans="3:4" ht="12.75">
      <c r="C703" s="80"/>
      <c r="D703" s="80"/>
    </row>
    <row r="704" spans="3:4" ht="12.75">
      <c r="C704" s="80"/>
      <c r="D704" s="80"/>
    </row>
    <row r="705" spans="3:4" ht="12.75">
      <c r="C705" s="80"/>
      <c r="D705" s="80"/>
    </row>
    <row r="706" spans="3:4" ht="12.75">
      <c r="C706" s="80"/>
      <c r="D706" s="80"/>
    </row>
    <row r="707" spans="3:4" ht="12.75">
      <c r="C707" s="80"/>
      <c r="D707" s="80"/>
    </row>
    <row r="708" spans="3:4" ht="12.75">
      <c r="C708" s="80"/>
      <c r="D708" s="80"/>
    </row>
    <row r="709" spans="3:4" ht="12.75">
      <c r="C709" s="80"/>
      <c r="D709" s="80"/>
    </row>
    <row r="710" spans="3:4" ht="12.75">
      <c r="C710" s="80"/>
      <c r="D710" s="80"/>
    </row>
    <row r="711" spans="3:4" ht="12.75">
      <c r="C711" s="80"/>
      <c r="D711" s="80"/>
    </row>
    <row r="712" spans="3:4" ht="12.75">
      <c r="C712" s="80"/>
      <c r="D712" s="80"/>
    </row>
    <row r="713" spans="3:4" ht="12.75">
      <c r="C713" s="80"/>
      <c r="D713" s="80"/>
    </row>
    <row r="714" spans="3:4" ht="12.75">
      <c r="C714" s="80"/>
      <c r="D714" s="80"/>
    </row>
    <row r="715" spans="3:4" ht="12.75">
      <c r="C715" s="80"/>
      <c r="D715" s="80"/>
    </row>
    <row r="716" spans="3:4" ht="12.75">
      <c r="C716" s="80"/>
      <c r="D716" s="80"/>
    </row>
    <row r="717" spans="3:4" ht="12.75">
      <c r="C717" s="80"/>
      <c r="D717" s="80"/>
    </row>
    <row r="718" spans="3:4" ht="12.75">
      <c r="C718" s="80"/>
      <c r="D718" s="80"/>
    </row>
    <row r="719" spans="3:4" ht="12.75">
      <c r="C719" s="80"/>
      <c r="D719" s="80"/>
    </row>
    <row r="720" spans="3:4" ht="12.75">
      <c r="C720" s="80"/>
      <c r="D720" s="80"/>
    </row>
    <row r="721" spans="3:4" ht="12.75">
      <c r="C721" s="80"/>
      <c r="D721" s="80"/>
    </row>
    <row r="722" spans="3:4" ht="12.75">
      <c r="C722" s="80"/>
      <c r="D722" s="80"/>
    </row>
    <row r="723" spans="3:4" ht="12.75">
      <c r="C723" s="80"/>
      <c r="D723" s="80"/>
    </row>
    <row r="724" spans="3:4" ht="12.75">
      <c r="C724" s="80"/>
      <c r="D724" s="80"/>
    </row>
    <row r="725" spans="3:4" ht="12.75">
      <c r="C725" s="80"/>
      <c r="D725" s="80"/>
    </row>
    <row r="726" spans="3:4" ht="12.75">
      <c r="C726" s="80"/>
      <c r="D726" s="80"/>
    </row>
    <row r="727" spans="3:4" ht="12.75">
      <c r="C727" s="80"/>
      <c r="D727" s="80"/>
    </row>
    <row r="728" spans="3:4" ht="12.75">
      <c r="C728" s="80"/>
      <c r="D728" s="80"/>
    </row>
    <row r="729" spans="3:4" ht="12.75">
      <c r="C729" s="80"/>
      <c r="D729" s="80"/>
    </row>
    <row r="730" spans="3:4" ht="12.75">
      <c r="C730" s="80"/>
      <c r="D730" s="80"/>
    </row>
    <row r="731" spans="3:4" ht="12.75">
      <c r="C731" s="80"/>
      <c r="D731" s="80"/>
    </row>
    <row r="732" spans="3:4" ht="12.75">
      <c r="C732" s="80"/>
      <c r="D732" s="80"/>
    </row>
    <row r="733" spans="3:4" ht="12.75">
      <c r="C733" s="80"/>
      <c r="D733" s="80"/>
    </row>
    <row r="734" spans="3:4" ht="12.75">
      <c r="C734" s="80"/>
      <c r="D734" s="80"/>
    </row>
    <row r="735" spans="3:4" ht="12.75">
      <c r="C735" s="80"/>
      <c r="D735" s="80"/>
    </row>
    <row r="736" spans="3:4" ht="12.75">
      <c r="C736" s="80"/>
      <c r="D736" s="80"/>
    </row>
    <row r="737" spans="3:4" ht="12.75">
      <c r="C737" s="80"/>
      <c r="D737" s="80"/>
    </row>
    <row r="738" spans="3:4" ht="12.75">
      <c r="C738" s="80"/>
      <c r="D738" s="80"/>
    </row>
    <row r="739" spans="3:4" ht="12.75">
      <c r="C739" s="80"/>
      <c r="D739" s="80"/>
    </row>
    <row r="740" spans="3:4" ht="12.75">
      <c r="C740" s="80"/>
      <c r="D740" s="80"/>
    </row>
    <row r="741" spans="3:4" ht="12.75">
      <c r="C741" s="80"/>
      <c r="D741" s="80"/>
    </row>
    <row r="742" spans="3:4" ht="12.75">
      <c r="C742" s="80"/>
      <c r="D742" s="80"/>
    </row>
    <row r="743" spans="3:4" ht="12.75">
      <c r="C743" s="80"/>
      <c r="D743" s="80"/>
    </row>
    <row r="744" spans="3:4" ht="12.75">
      <c r="C744" s="80"/>
      <c r="D744" s="80"/>
    </row>
    <row r="745" spans="3:4" ht="12.75">
      <c r="C745" s="80"/>
      <c r="D745" s="80"/>
    </row>
    <row r="746" spans="3:4" ht="12.75">
      <c r="C746" s="80"/>
      <c r="D746" s="80"/>
    </row>
    <row r="747" spans="3:4" ht="12.75">
      <c r="C747" s="80"/>
      <c r="D747" s="80"/>
    </row>
    <row r="748" spans="3:4" ht="12.75">
      <c r="C748" s="80"/>
      <c r="D748" s="80"/>
    </row>
    <row r="749" spans="3:4" ht="12.75">
      <c r="C749" s="80"/>
      <c r="D749" s="80"/>
    </row>
    <row r="750" spans="3:4" ht="12.75">
      <c r="C750" s="80"/>
      <c r="D750" s="80"/>
    </row>
    <row r="751" spans="3:4" ht="12.75">
      <c r="C751" s="80"/>
      <c r="D751" s="80"/>
    </row>
    <row r="752" spans="3:4" ht="12.75">
      <c r="C752" s="80"/>
      <c r="D752" s="80"/>
    </row>
    <row r="753" spans="3:4" ht="12.75">
      <c r="C753" s="80"/>
      <c r="D753" s="80"/>
    </row>
    <row r="754" spans="3:4" ht="12.75">
      <c r="C754" s="80"/>
      <c r="D754" s="80"/>
    </row>
    <row r="755" spans="3:4" ht="12.75">
      <c r="C755" s="80"/>
      <c r="D755" s="80"/>
    </row>
    <row r="756" spans="3:4" ht="12.75">
      <c r="C756" s="80"/>
      <c r="D756" s="80"/>
    </row>
    <row r="757" spans="3:4" ht="12.75">
      <c r="C757" s="80"/>
      <c r="D757" s="80"/>
    </row>
    <row r="758" spans="3:4" ht="12.75">
      <c r="C758" s="80"/>
      <c r="D758" s="80"/>
    </row>
    <row r="759" spans="3:4" ht="12.75">
      <c r="C759" s="80"/>
      <c r="D759" s="80"/>
    </row>
    <row r="760" spans="3:4" ht="12.75">
      <c r="C760" s="80"/>
      <c r="D760" s="80"/>
    </row>
    <row r="761" spans="3:4" ht="12.75">
      <c r="C761" s="80"/>
      <c r="D761" s="80"/>
    </row>
    <row r="762" spans="3:4" ht="12.75">
      <c r="C762" s="80"/>
      <c r="D762" s="80"/>
    </row>
    <row r="763" spans="3:4" ht="12.75">
      <c r="C763" s="80"/>
      <c r="D763" s="80"/>
    </row>
    <row r="764" spans="3:4" ht="12.75">
      <c r="C764" s="80"/>
      <c r="D764" s="80"/>
    </row>
    <row r="765" spans="3:4" ht="12.75">
      <c r="C765" s="80"/>
      <c r="D765" s="80"/>
    </row>
    <row r="766" spans="3:4" ht="12.75">
      <c r="C766" s="80"/>
      <c r="D766" s="80"/>
    </row>
    <row r="767" spans="3:4" ht="12.75">
      <c r="C767" s="80"/>
      <c r="D767" s="80"/>
    </row>
    <row r="768" spans="3:4" ht="12.75">
      <c r="C768" s="80"/>
      <c r="D768" s="80"/>
    </row>
    <row r="769" spans="3:4" ht="12.75">
      <c r="C769" s="80"/>
      <c r="D769" s="80"/>
    </row>
    <row r="770" spans="3:4" ht="12.75">
      <c r="C770" s="80"/>
      <c r="D770" s="80"/>
    </row>
    <row r="771" spans="3:4" ht="12.75">
      <c r="C771" s="80"/>
      <c r="D771" s="80"/>
    </row>
    <row r="772" spans="3:4" ht="12.75">
      <c r="C772" s="80"/>
      <c r="D772" s="80"/>
    </row>
    <row r="773" spans="3:4" ht="12.75">
      <c r="C773" s="80"/>
      <c r="D773" s="80"/>
    </row>
    <row r="774" spans="3:4" ht="12.75">
      <c r="C774" s="80"/>
      <c r="D774" s="80"/>
    </row>
    <row r="775" spans="3:4" ht="12.75">
      <c r="C775" s="80"/>
      <c r="D775" s="80"/>
    </row>
    <row r="776" spans="3:4" ht="12.75">
      <c r="C776" s="80"/>
      <c r="D776" s="80"/>
    </row>
    <row r="777" spans="3:4" ht="12.75">
      <c r="C777" s="80"/>
      <c r="D777" s="80"/>
    </row>
    <row r="778" spans="3:4" ht="12.75">
      <c r="C778" s="80"/>
      <c r="D778" s="80"/>
    </row>
    <row r="779" spans="3:4" ht="12.75">
      <c r="C779" s="80"/>
      <c r="D779" s="80"/>
    </row>
    <row r="780" spans="3:4" ht="12.75">
      <c r="C780" s="80"/>
      <c r="D780" s="80"/>
    </row>
    <row r="781" spans="3:4" ht="12.75">
      <c r="C781" s="80"/>
      <c r="D781" s="80"/>
    </row>
    <row r="782" spans="3:4" ht="12.75">
      <c r="C782" s="80"/>
      <c r="D782" s="80"/>
    </row>
    <row r="783" spans="3:4" ht="12.75">
      <c r="C783" s="80"/>
      <c r="D783" s="80"/>
    </row>
    <row r="784" spans="3:4" ht="12.75">
      <c r="C784" s="80"/>
      <c r="D784" s="80"/>
    </row>
    <row r="785" spans="3:4" ht="12.75">
      <c r="C785" s="80"/>
      <c r="D785" s="80"/>
    </row>
    <row r="786" spans="3:4" ht="12.75">
      <c r="C786" s="80"/>
      <c r="D786" s="80"/>
    </row>
    <row r="787" spans="3:4" ht="12.75">
      <c r="C787" s="80"/>
      <c r="D787" s="80"/>
    </row>
    <row r="788" spans="3:4" ht="12.75">
      <c r="C788" s="80"/>
      <c r="D788" s="80"/>
    </row>
    <row r="789" spans="3:4" ht="12.75">
      <c r="C789" s="80"/>
      <c r="D789" s="80"/>
    </row>
    <row r="790" spans="3:4" ht="12.75">
      <c r="C790" s="80"/>
      <c r="D790" s="80"/>
    </row>
    <row r="791" spans="3:4" ht="12.75">
      <c r="C791" s="80"/>
      <c r="D791" s="80"/>
    </row>
    <row r="792" spans="3:4" ht="12.75">
      <c r="C792" s="80"/>
      <c r="D792" s="80"/>
    </row>
    <row r="793" spans="3:4" ht="12.75">
      <c r="C793" s="80"/>
      <c r="D793" s="80"/>
    </row>
    <row r="794" spans="3:4" ht="12.75">
      <c r="C794" s="80"/>
      <c r="D794" s="80"/>
    </row>
    <row r="795" spans="3:4" ht="12.75">
      <c r="C795" s="80"/>
      <c r="D795" s="80"/>
    </row>
    <row r="796" spans="3:4" ht="12.75">
      <c r="C796" s="80"/>
      <c r="D796" s="80"/>
    </row>
    <row r="797" spans="3:4" ht="12.75">
      <c r="C797" s="80"/>
      <c r="D797" s="80"/>
    </row>
    <row r="798" spans="3:4" ht="12.75">
      <c r="C798" s="80"/>
      <c r="D798" s="80"/>
    </row>
    <row r="799" spans="3:4" ht="12.75">
      <c r="C799" s="80"/>
      <c r="D799" s="80"/>
    </row>
    <row r="800" spans="3:4" ht="12.75">
      <c r="C800" s="80"/>
      <c r="D800" s="80"/>
    </row>
    <row r="801" spans="3:4" ht="12.75">
      <c r="C801" s="80"/>
      <c r="D801" s="80"/>
    </row>
    <row r="802" spans="3:4" ht="12.75">
      <c r="C802" s="80"/>
      <c r="D802" s="80"/>
    </row>
    <row r="803" spans="3:4" ht="12.75">
      <c r="C803" s="80"/>
      <c r="D803" s="80"/>
    </row>
    <row r="804" spans="3:4" ht="12.75">
      <c r="C804" s="80"/>
      <c r="D804" s="80"/>
    </row>
    <row r="805" spans="3:4" ht="12.75">
      <c r="C805" s="80"/>
      <c r="D805" s="80"/>
    </row>
    <row r="806" spans="3:4" ht="12.75">
      <c r="C806" s="80"/>
      <c r="D806" s="80"/>
    </row>
    <row r="807" spans="3:4" ht="12.75">
      <c r="C807" s="80"/>
      <c r="D807" s="80"/>
    </row>
    <row r="808" spans="3:4" ht="12.75">
      <c r="C808" s="80"/>
      <c r="D808" s="80"/>
    </row>
    <row r="809" spans="3:4" ht="12.75">
      <c r="C809" s="80"/>
      <c r="D809" s="80"/>
    </row>
    <row r="810" spans="3:4" ht="12.75">
      <c r="C810" s="80"/>
      <c r="D810" s="80"/>
    </row>
    <row r="811" spans="3:4" ht="12.75">
      <c r="C811" s="80"/>
      <c r="D811" s="80"/>
    </row>
    <row r="812" spans="3:4" ht="12.75">
      <c r="C812" s="80"/>
      <c r="D812" s="80"/>
    </row>
    <row r="813" spans="3:4" ht="12.75">
      <c r="C813" s="80"/>
      <c r="D813" s="80"/>
    </row>
    <row r="814" spans="3:4" ht="12.75">
      <c r="C814" s="80"/>
      <c r="D814" s="80"/>
    </row>
    <row r="815" spans="3:4" ht="12.75">
      <c r="C815" s="80"/>
      <c r="D815" s="80"/>
    </row>
    <row r="816" spans="3:4" ht="12.75">
      <c r="C816" s="80"/>
      <c r="D816" s="80"/>
    </row>
    <row r="817" spans="3:4" ht="12.75">
      <c r="C817" s="80"/>
      <c r="D817" s="80"/>
    </row>
    <row r="818" spans="3:4" ht="12.75">
      <c r="C818" s="80"/>
      <c r="D818" s="80"/>
    </row>
    <row r="819" spans="3:4" ht="12.75">
      <c r="C819" s="80"/>
      <c r="D819" s="80"/>
    </row>
    <row r="820" spans="3:4" ht="12.75">
      <c r="C820" s="80"/>
      <c r="D820" s="80"/>
    </row>
    <row r="821" spans="3:4" ht="12.75">
      <c r="C821" s="80"/>
      <c r="D821" s="80"/>
    </row>
    <row r="822" spans="3:4" ht="12.75">
      <c r="C822" s="80"/>
      <c r="D822" s="80"/>
    </row>
    <row r="823" spans="3:4" ht="12.75">
      <c r="C823" s="80"/>
      <c r="D823" s="80"/>
    </row>
    <row r="824" spans="3:4" ht="12.75">
      <c r="C824" s="80"/>
      <c r="D824" s="80"/>
    </row>
    <row r="825" spans="3:4" ht="12.75">
      <c r="C825" s="80"/>
      <c r="D825" s="80"/>
    </row>
    <row r="826" spans="3:4" ht="12.75">
      <c r="C826" s="80"/>
      <c r="D826" s="80"/>
    </row>
    <row r="827" spans="3:4" ht="12.75">
      <c r="C827" s="80"/>
      <c r="D827" s="80"/>
    </row>
    <row r="828" spans="3:4" ht="12.75">
      <c r="C828" s="80"/>
      <c r="D828" s="80"/>
    </row>
    <row r="829" spans="3:4" ht="12.75">
      <c r="C829" s="80"/>
      <c r="D829" s="80"/>
    </row>
    <row r="830" spans="3:4" ht="12.75">
      <c r="C830" s="80"/>
      <c r="D830" s="80"/>
    </row>
    <row r="831" spans="3:4" ht="12.75">
      <c r="C831" s="80"/>
      <c r="D831" s="80"/>
    </row>
    <row r="832" spans="3:4" ht="12.75">
      <c r="C832" s="80"/>
      <c r="D832" s="80"/>
    </row>
    <row r="833" spans="3:4" ht="12.75">
      <c r="C833" s="80"/>
      <c r="D833" s="80"/>
    </row>
    <row r="834" spans="3:4" ht="12.75">
      <c r="C834" s="80"/>
      <c r="D834" s="80"/>
    </row>
    <row r="835" spans="3:4" ht="12.75">
      <c r="C835" s="80"/>
      <c r="D835" s="80"/>
    </row>
    <row r="836" spans="3:4" ht="12.75">
      <c r="C836" s="80"/>
      <c r="D836" s="80"/>
    </row>
    <row r="837" spans="3:4" ht="12.75">
      <c r="C837" s="80"/>
      <c r="D837" s="80"/>
    </row>
    <row r="838" spans="3:4" ht="12.75">
      <c r="C838" s="80"/>
      <c r="D838" s="80"/>
    </row>
    <row r="839" spans="3:4" ht="12.75">
      <c r="C839" s="80"/>
      <c r="D839" s="80"/>
    </row>
    <row r="840" spans="3:4" ht="12.75">
      <c r="C840" s="80"/>
      <c r="D840" s="80"/>
    </row>
    <row r="841" spans="3:4" ht="12.75">
      <c r="C841" s="80"/>
      <c r="D841" s="80"/>
    </row>
    <row r="842" spans="3:4" ht="12.75">
      <c r="C842" s="80"/>
      <c r="D842" s="80"/>
    </row>
    <row r="843" spans="3:4" ht="12.75">
      <c r="C843" s="80"/>
      <c r="D843" s="80"/>
    </row>
    <row r="844" spans="3:4" ht="12.75">
      <c r="C844" s="80"/>
      <c r="D844" s="80"/>
    </row>
    <row r="845" spans="3:4" ht="12.75">
      <c r="C845" s="80"/>
      <c r="D845" s="80"/>
    </row>
    <row r="846" spans="3:4" ht="12.75">
      <c r="C846" s="80"/>
      <c r="D846" s="80"/>
    </row>
    <row r="847" spans="3:4" ht="12.75">
      <c r="C847" s="80"/>
      <c r="D847" s="80"/>
    </row>
    <row r="848" spans="3:4" ht="12.75">
      <c r="C848" s="80"/>
      <c r="D848" s="80"/>
    </row>
    <row r="849" spans="3:4" ht="12.75">
      <c r="C849" s="80"/>
      <c r="D849" s="80"/>
    </row>
    <row r="850" spans="3:4" ht="12.75">
      <c r="C850" s="80"/>
      <c r="D850" s="80"/>
    </row>
    <row r="851" spans="3:4" ht="12.75">
      <c r="C851" s="80"/>
      <c r="D851" s="80"/>
    </row>
    <row r="852" spans="3:4" ht="12.75">
      <c r="C852" s="80"/>
      <c r="D852" s="80"/>
    </row>
    <row r="853" spans="3:4" ht="12.75">
      <c r="C853" s="80"/>
      <c r="D853" s="80"/>
    </row>
    <row r="854" spans="3:4" ht="12.75">
      <c r="C854" s="80"/>
      <c r="D854" s="80"/>
    </row>
    <row r="855" spans="3:4" ht="12.75">
      <c r="C855" s="80"/>
      <c r="D855" s="80"/>
    </row>
    <row r="856" spans="3:4" ht="12.75">
      <c r="C856" s="80"/>
      <c r="D856" s="80"/>
    </row>
    <row r="857" spans="3:4" ht="12.75">
      <c r="C857" s="80"/>
      <c r="D857" s="80"/>
    </row>
    <row r="858" spans="3:4" ht="12.75">
      <c r="C858" s="80"/>
      <c r="D858" s="80"/>
    </row>
    <row r="859" spans="3:4" ht="12.75">
      <c r="C859" s="80"/>
      <c r="D859" s="80"/>
    </row>
    <row r="860" spans="3:4" ht="12.75">
      <c r="C860" s="80"/>
      <c r="D860" s="80"/>
    </row>
    <row r="861" spans="3:4" ht="12.75">
      <c r="C861" s="80"/>
      <c r="D861" s="80"/>
    </row>
    <row r="862" spans="3:4" ht="12.75">
      <c r="C862" s="80"/>
      <c r="D862" s="80"/>
    </row>
    <row r="863" spans="3:4" ht="12.75">
      <c r="C863" s="80"/>
      <c r="D863" s="80"/>
    </row>
    <row r="864" spans="3:4" ht="12.75">
      <c r="C864" s="80"/>
      <c r="D864" s="80"/>
    </row>
    <row r="865" spans="3:4" ht="12.75">
      <c r="C865" s="80"/>
      <c r="D865" s="80"/>
    </row>
    <row r="866" spans="3:4" ht="12.75">
      <c r="C866" s="80"/>
      <c r="D866" s="80"/>
    </row>
    <row r="867" spans="3:4" ht="12.75">
      <c r="C867" s="80"/>
      <c r="D867" s="80"/>
    </row>
    <row r="868" spans="3:4" ht="12.75">
      <c r="C868" s="80"/>
      <c r="D868" s="80"/>
    </row>
    <row r="869" spans="3:4" ht="12.75">
      <c r="C869" s="80"/>
      <c r="D869" s="80"/>
    </row>
    <row r="870" spans="3:4" ht="12.75">
      <c r="C870" s="80"/>
      <c r="D870" s="80"/>
    </row>
    <row r="871" spans="3:4" ht="12.75">
      <c r="C871" s="80"/>
      <c r="D871" s="80"/>
    </row>
    <row r="872" spans="3:4" ht="12.75">
      <c r="C872" s="80"/>
      <c r="D872" s="80"/>
    </row>
    <row r="873" spans="3:4" ht="12.75">
      <c r="C873" s="80"/>
      <c r="D873" s="80"/>
    </row>
    <row r="874" spans="3:4" ht="12.75">
      <c r="C874" s="80"/>
      <c r="D874" s="80"/>
    </row>
    <row r="875" spans="3:4" ht="12.75">
      <c r="C875" s="80"/>
      <c r="D875" s="80"/>
    </row>
    <row r="876" spans="3:4" ht="12.75">
      <c r="C876" s="80"/>
      <c r="D876" s="80"/>
    </row>
    <row r="877" spans="3:4" ht="12.75">
      <c r="C877" s="80"/>
      <c r="D877" s="80"/>
    </row>
    <row r="878" spans="3:4" ht="12.75">
      <c r="C878" s="80"/>
      <c r="D878" s="80"/>
    </row>
    <row r="879" spans="3:4" ht="12.75">
      <c r="C879" s="80"/>
      <c r="D879" s="80"/>
    </row>
    <row r="880" spans="3:4" ht="12.75">
      <c r="C880" s="80"/>
      <c r="D880" s="80"/>
    </row>
    <row r="881" spans="3:4" ht="12.75">
      <c r="C881" s="80"/>
      <c r="D881" s="80"/>
    </row>
    <row r="882" spans="3:4" ht="12.75">
      <c r="C882" s="80"/>
      <c r="D882" s="80"/>
    </row>
    <row r="883" spans="3:4" ht="12.75">
      <c r="C883" s="80"/>
      <c r="D883" s="80"/>
    </row>
    <row r="884" spans="3:4" ht="12.75">
      <c r="C884" s="80"/>
      <c r="D884" s="80"/>
    </row>
    <row r="885" spans="3:4" ht="12.75">
      <c r="C885" s="80"/>
      <c r="D885" s="80"/>
    </row>
    <row r="886" spans="3:4" ht="12.75">
      <c r="C886" s="80"/>
      <c r="D886" s="80"/>
    </row>
    <row r="887" spans="3:4" ht="12.75">
      <c r="C887" s="80"/>
      <c r="D887" s="80"/>
    </row>
    <row r="888" spans="3:4" ht="12.75">
      <c r="C888" s="80"/>
      <c r="D888" s="80"/>
    </row>
    <row r="889" spans="3:4" ht="12.75">
      <c r="C889" s="80"/>
      <c r="D889" s="80"/>
    </row>
    <row r="890" spans="3:4" ht="12.75">
      <c r="C890" s="80"/>
      <c r="D890" s="80"/>
    </row>
    <row r="891" spans="3:4" ht="12.75">
      <c r="C891" s="80"/>
      <c r="D891" s="80"/>
    </row>
    <row r="892" spans="3:4" ht="12.75">
      <c r="C892" s="80"/>
      <c r="D892" s="80"/>
    </row>
    <row r="893" spans="3:4" ht="12.75">
      <c r="C893" s="80"/>
      <c r="D893" s="80"/>
    </row>
    <row r="894" spans="3:4" ht="12.75">
      <c r="C894" s="80"/>
      <c r="D894" s="80"/>
    </row>
    <row r="895" spans="3:4" ht="12.75">
      <c r="C895" s="80"/>
      <c r="D895" s="80"/>
    </row>
    <row r="896" spans="3:4" ht="12.75">
      <c r="C896" s="80"/>
      <c r="D896" s="80"/>
    </row>
    <row r="897" spans="3:4" ht="12.75">
      <c r="C897" s="80"/>
      <c r="D897" s="80"/>
    </row>
    <row r="898" spans="3:4" ht="12.75">
      <c r="C898" s="80"/>
      <c r="D898" s="80"/>
    </row>
    <row r="899" spans="3:4" ht="12.75">
      <c r="C899" s="80"/>
      <c r="D899" s="80"/>
    </row>
    <row r="900" spans="3:4" ht="12.75">
      <c r="C900" s="80"/>
      <c r="D900" s="80"/>
    </row>
    <row r="901" spans="3:4" ht="12.75">
      <c r="C901" s="80"/>
      <c r="D901" s="80"/>
    </row>
    <row r="902" spans="3:4" ht="12.75">
      <c r="C902" s="80"/>
      <c r="D902" s="80"/>
    </row>
    <row r="903" spans="3:4" ht="12.75">
      <c r="C903" s="80"/>
      <c r="D903" s="80"/>
    </row>
    <row r="904" spans="3:4" ht="12.75">
      <c r="C904" s="80"/>
      <c r="D904" s="80"/>
    </row>
    <row r="905" spans="3:4" ht="12.75">
      <c r="C905" s="80"/>
      <c r="D905" s="80"/>
    </row>
    <row r="906" spans="3:4" ht="12.75">
      <c r="C906" s="80"/>
      <c r="D906" s="80"/>
    </row>
    <row r="907" spans="3:4" ht="12.75">
      <c r="C907" s="80"/>
      <c r="D907" s="80"/>
    </row>
    <row r="908" spans="3:4" ht="12.75">
      <c r="C908" s="80"/>
      <c r="D908" s="80"/>
    </row>
    <row r="909" spans="3:4" ht="12.75">
      <c r="C909" s="80"/>
      <c r="D909" s="80"/>
    </row>
    <row r="910" spans="3:4" ht="12.75">
      <c r="C910" s="80"/>
      <c r="D910" s="80"/>
    </row>
    <row r="911" spans="3:4" ht="12.75">
      <c r="C911" s="80"/>
      <c r="D911" s="80"/>
    </row>
    <row r="912" spans="3:4" ht="12.75">
      <c r="C912" s="80"/>
      <c r="D912" s="80"/>
    </row>
    <row r="913" spans="3:4" ht="12.75">
      <c r="C913" s="80"/>
      <c r="D913" s="80"/>
    </row>
    <row r="914" spans="3:4" ht="12.75">
      <c r="C914" s="80"/>
      <c r="D914" s="80"/>
    </row>
    <row r="915" spans="3:4" ht="12.75">
      <c r="C915" s="80"/>
      <c r="D915" s="80"/>
    </row>
    <row r="916" spans="3:4" ht="12.75">
      <c r="C916" s="80"/>
      <c r="D916" s="80"/>
    </row>
    <row r="917" spans="3:4" ht="12.75">
      <c r="C917" s="80"/>
      <c r="D917" s="80"/>
    </row>
    <row r="918" spans="3:4" ht="12.75">
      <c r="C918" s="80"/>
      <c r="D918" s="80"/>
    </row>
    <row r="919" spans="3:4" ht="12.75">
      <c r="C919" s="80"/>
      <c r="D919" s="80"/>
    </row>
    <row r="920" spans="3:4" ht="12.75">
      <c r="C920" s="80"/>
      <c r="D920" s="80"/>
    </row>
    <row r="921" spans="3:4" ht="12.75">
      <c r="C921" s="80"/>
      <c r="D921" s="80"/>
    </row>
    <row r="922" spans="3:4" ht="12.75">
      <c r="C922" s="80"/>
      <c r="D922" s="80"/>
    </row>
    <row r="923" spans="3:4" ht="12.75">
      <c r="C923" s="80"/>
      <c r="D923" s="80"/>
    </row>
    <row r="924" spans="3:4" ht="12.75">
      <c r="C924" s="80"/>
      <c r="D924" s="80"/>
    </row>
    <row r="925" spans="3:4" ht="12.75">
      <c r="C925" s="80"/>
      <c r="D925" s="80"/>
    </row>
    <row r="926" spans="3:4" ht="12.75">
      <c r="C926" s="80"/>
      <c r="D926" s="80"/>
    </row>
    <row r="927" spans="3:4" ht="12.75">
      <c r="C927" s="80"/>
      <c r="D927" s="80"/>
    </row>
    <row r="928" spans="3:4" ht="12.75">
      <c r="C928" s="80"/>
      <c r="D928" s="80"/>
    </row>
    <row r="929" spans="3:4" ht="12.75">
      <c r="C929" s="80"/>
      <c r="D929" s="80"/>
    </row>
    <row r="930" spans="3:4" ht="12.75">
      <c r="C930" s="80"/>
      <c r="D930" s="80"/>
    </row>
    <row r="931" spans="3:4" ht="12.75">
      <c r="C931" s="80"/>
      <c r="D931" s="80"/>
    </row>
    <row r="932" spans="3:4" ht="12.75">
      <c r="C932" s="80"/>
      <c r="D932" s="80"/>
    </row>
    <row r="933" spans="3:4" ht="12.75">
      <c r="C933" s="80"/>
      <c r="D933" s="80"/>
    </row>
    <row r="934" spans="3:4" ht="12.75">
      <c r="C934" s="80"/>
      <c r="D934" s="80"/>
    </row>
    <row r="935" spans="3:4" ht="12.75">
      <c r="C935" s="80"/>
      <c r="D935" s="80"/>
    </row>
    <row r="936" spans="3:4" ht="12.75">
      <c r="C936" s="80"/>
      <c r="D936" s="80"/>
    </row>
    <row r="937" spans="3:4" ht="12.75">
      <c r="C937" s="80"/>
      <c r="D937" s="80"/>
    </row>
    <row r="938" spans="3:4" ht="12.75">
      <c r="C938" s="80"/>
      <c r="D938" s="80"/>
    </row>
    <row r="939" spans="3:4" ht="12.75">
      <c r="C939" s="80"/>
      <c r="D939" s="80"/>
    </row>
    <row r="940" spans="3:4" ht="12.75">
      <c r="C940" s="80"/>
      <c r="D940" s="80"/>
    </row>
    <row r="941" spans="3:4" ht="12.75">
      <c r="C941" s="80"/>
      <c r="D941" s="80"/>
    </row>
    <row r="942" spans="3:4" ht="12.75">
      <c r="C942" s="80"/>
      <c r="D942" s="80"/>
    </row>
    <row r="943" spans="3:4" ht="12.75">
      <c r="C943" s="80"/>
      <c r="D943" s="80"/>
    </row>
    <row r="944" spans="3:4" ht="12.75">
      <c r="C944" s="80"/>
      <c r="D944" s="80"/>
    </row>
    <row r="945" spans="3:4" ht="12.75">
      <c r="C945" s="80"/>
      <c r="D945" s="80"/>
    </row>
    <row r="946" spans="3:4" ht="12.75">
      <c r="C946" s="80"/>
      <c r="D946" s="80"/>
    </row>
    <row r="947" spans="3:4" ht="12.75">
      <c r="C947" s="80"/>
      <c r="D947" s="80"/>
    </row>
    <row r="948" spans="3:4" ht="12.75">
      <c r="C948" s="80"/>
      <c r="D948" s="80"/>
    </row>
    <row r="949" spans="3:4" ht="12.75">
      <c r="C949" s="80"/>
      <c r="D949" s="80"/>
    </row>
    <row r="950" spans="3:4" ht="12.75">
      <c r="C950" s="80"/>
      <c r="D950" s="80"/>
    </row>
    <row r="951" spans="3:4" ht="12.75">
      <c r="C951" s="80"/>
      <c r="D951" s="80"/>
    </row>
    <row r="952" spans="3:4" ht="12.75">
      <c r="C952" s="80"/>
      <c r="D952" s="80"/>
    </row>
    <row r="953" spans="3:4" ht="12.75">
      <c r="C953" s="80"/>
      <c r="D953" s="80"/>
    </row>
    <row r="954" spans="3:4" ht="12.75">
      <c r="C954" s="80"/>
      <c r="D954" s="80"/>
    </row>
    <row r="955" spans="3:4" ht="12.75">
      <c r="C955" s="80"/>
      <c r="D955" s="80"/>
    </row>
    <row r="956" spans="3:4" ht="12.75">
      <c r="C956" s="80"/>
      <c r="D956" s="80"/>
    </row>
    <row r="957" spans="3:4" ht="12.75">
      <c r="C957" s="80"/>
      <c r="D957" s="80"/>
    </row>
    <row r="958" spans="3:4" ht="12.75">
      <c r="C958" s="80"/>
      <c r="D958" s="80"/>
    </row>
    <row r="959" spans="3:4" ht="12.75">
      <c r="C959" s="80"/>
      <c r="D959" s="80"/>
    </row>
    <row r="960" spans="3:4" ht="12.75">
      <c r="C960" s="80"/>
      <c r="D960" s="80"/>
    </row>
    <row r="961" spans="3:4" ht="12.75">
      <c r="C961" s="80"/>
      <c r="D961" s="80"/>
    </row>
    <row r="962" spans="3:4" ht="12.75">
      <c r="C962" s="80"/>
      <c r="D962" s="80"/>
    </row>
    <row r="963" spans="3:4" ht="12.75">
      <c r="C963" s="80"/>
      <c r="D963" s="80"/>
    </row>
    <row r="964" spans="3:4" ht="12.75">
      <c r="C964" s="80"/>
      <c r="D964" s="80"/>
    </row>
    <row r="965" spans="3:4" ht="12.75">
      <c r="C965" s="80"/>
      <c r="D965" s="80"/>
    </row>
    <row r="966" spans="3:4" ht="12.75">
      <c r="C966" s="80"/>
      <c r="D966" s="80"/>
    </row>
    <row r="967" spans="3:4" ht="12.75">
      <c r="C967" s="80"/>
      <c r="D967" s="80"/>
    </row>
    <row r="968" spans="3:4" ht="12.75">
      <c r="C968" s="80"/>
      <c r="D968" s="80"/>
    </row>
    <row r="969" spans="3:4" ht="12.75">
      <c r="C969" s="80"/>
      <c r="D969" s="80"/>
    </row>
    <row r="970" spans="3:4" ht="12.75">
      <c r="C970" s="80"/>
      <c r="D970" s="80"/>
    </row>
    <row r="971" spans="3:4" ht="12.75">
      <c r="C971" s="80"/>
      <c r="D971" s="80"/>
    </row>
    <row r="972" spans="3:4" ht="12.75">
      <c r="C972" s="80"/>
      <c r="D972" s="80"/>
    </row>
    <row r="973" spans="3:4" ht="12.75">
      <c r="C973" s="80"/>
      <c r="D973" s="80"/>
    </row>
    <row r="974" spans="3:4" ht="12.75">
      <c r="C974" s="80"/>
      <c r="D974" s="80"/>
    </row>
    <row r="975" spans="3:4" ht="12.75">
      <c r="C975" s="80"/>
      <c r="D975" s="80"/>
    </row>
    <row r="976" spans="3:4" ht="12.75">
      <c r="C976" s="80"/>
      <c r="D976" s="80"/>
    </row>
    <row r="977" spans="3:4" ht="12.75">
      <c r="C977" s="80"/>
      <c r="D977" s="80"/>
    </row>
    <row r="978" spans="3:4" ht="12.75">
      <c r="C978" s="80"/>
      <c r="D978" s="80"/>
    </row>
    <row r="979" spans="3:4" ht="12.75">
      <c r="C979" s="80"/>
      <c r="D979" s="80"/>
    </row>
    <row r="980" spans="3:4" ht="12.75">
      <c r="C980" s="80"/>
      <c r="D980" s="80"/>
    </row>
    <row r="981" spans="3:4" ht="12.75">
      <c r="C981" s="80"/>
      <c r="D981" s="80"/>
    </row>
    <row r="982" spans="3:4" ht="12.75">
      <c r="C982" s="80"/>
      <c r="D982" s="80"/>
    </row>
    <row r="983" spans="3:4" ht="12.75">
      <c r="C983" s="80"/>
      <c r="D983" s="80"/>
    </row>
    <row r="984" spans="3:4" ht="12.75">
      <c r="C984" s="80"/>
      <c r="D984" s="80"/>
    </row>
    <row r="985" spans="3:4" ht="12.75">
      <c r="C985" s="80"/>
      <c r="D985" s="80"/>
    </row>
    <row r="986" spans="3:4" ht="12.75">
      <c r="C986" s="80"/>
      <c r="D986" s="80"/>
    </row>
    <row r="987" spans="3:4" ht="12.75">
      <c r="C987" s="80"/>
      <c r="D987" s="80"/>
    </row>
    <row r="988" spans="3:4" ht="12.75">
      <c r="C988" s="80"/>
      <c r="D988" s="80"/>
    </row>
    <row r="989" spans="3:4" ht="12.75">
      <c r="C989" s="80"/>
      <c r="D989" s="80"/>
    </row>
    <row r="990" spans="3:4" ht="12.75">
      <c r="C990" s="80"/>
      <c r="D990" s="80"/>
    </row>
    <row r="991" spans="3:4" ht="12.75">
      <c r="C991" s="80"/>
      <c r="D991" s="80"/>
    </row>
    <row r="992" spans="3:4" ht="12.75">
      <c r="C992" s="80"/>
      <c r="D992" s="80"/>
    </row>
    <row r="993" spans="3:4" ht="12.75">
      <c r="C993" s="80"/>
      <c r="D993" s="80"/>
    </row>
    <row r="994" spans="3:4" ht="12.75">
      <c r="C994" s="80"/>
      <c r="D994" s="80"/>
    </row>
    <row r="995" spans="3:4" ht="12.75">
      <c r="C995" s="80"/>
      <c r="D995" s="80"/>
    </row>
    <row r="996" spans="3:4" ht="12.75">
      <c r="C996" s="80"/>
      <c r="D996" s="80"/>
    </row>
    <row r="997" spans="3:4" ht="12.75">
      <c r="C997" s="80"/>
      <c r="D997" s="80"/>
    </row>
    <row r="998" spans="3:4" ht="12.75">
      <c r="C998" s="80"/>
      <c r="D998" s="80"/>
    </row>
    <row r="999" spans="3:4" ht="12.75">
      <c r="C999" s="80"/>
      <c r="D999" s="80"/>
    </row>
    <row r="1000" spans="3:4" ht="12.75">
      <c r="C1000" s="80"/>
      <c r="D1000" s="80"/>
    </row>
    <row r="1001" spans="3:4" ht="12.75">
      <c r="C1001" s="80"/>
      <c r="D1001" s="80"/>
    </row>
    <row r="1002" spans="3:4" ht="12.75">
      <c r="C1002" s="80"/>
      <c r="D1002" s="80"/>
    </row>
    <row r="1003" spans="3:4" ht="12.75">
      <c r="C1003" s="80"/>
      <c r="D1003" s="80"/>
    </row>
    <row r="1004" spans="3:4" ht="12.75">
      <c r="C1004" s="80"/>
      <c r="D1004" s="80"/>
    </row>
    <row r="1005" spans="3:4" ht="12.75">
      <c r="C1005" s="80"/>
      <c r="D1005" s="80"/>
    </row>
    <row r="1006" spans="3:4" ht="12.75">
      <c r="C1006" s="80"/>
      <c r="D1006" s="80"/>
    </row>
    <row r="1007" spans="3:4" ht="12.75">
      <c r="C1007" s="80"/>
      <c r="D1007" s="80"/>
    </row>
    <row r="1008" spans="3:4" ht="12.75">
      <c r="C1008" s="80"/>
      <c r="D1008" s="80"/>
    </row>
    <row r="1009" spans="3:4" ht="12.75">
      <c r="C1009" s="80"/>
      <c r="D1009" s="80"/>
    </row>
    <row r="1010" spans="3:4" ht="12.75">
      <c r="C1010" s="80"/>
      <c r="D1010" s="80"/>
    </row>
    <row r="1011" spans="3:4" ht="12.75">
      <c r="C1011" s="80"/>
      <c r="D1011" s="80"/>
    </row>
    <row r="1012" spans="3:4" ht="12.75">
      <c r="C1012" s="80"/>
      <c r="D1012" s="80"/>
    </row>
    <row r="1013" spans="3:4" ht="12.75">
      <c r="C1013" s="80"/>
      <c r="D1013" s="80"/>
    </row>
    <row r="1014" spans="3:4" ht="12.75">
      <c r="C1014" s="80"/>
      <c r="D1014" s="80"/>
    </row>
    <row r="1015" spans="3:4" ht="12.75">
      <c r="C1015" s="80"/>
      <c r="D1015" s="80"/>
    </row>
    <row r="1016" spans="3:4" ht="12.75">
      <c r="C1016" s="80"/>
      <c r="D1016" s="80"/>
    </row>
    <row r="1017" spans="3:4" ht="12.75">
      <c r="C1017" s="80"/>
      <c r="D1017" s="80"/>
    </row>
    <row r="1018" spans="3:4" ht="12.75">
      <c r="C1018" s="80"/>
      <c r="D1018" s="80"/>
    </row>
    <row r="1019" spans="3:4" ht="12.75">
      <c r="C1019" s="80"/>
      <c r="D1019" s="80"/>
    </row>
    <row r="1020" spans="3:4" ht="12.75">
      <c r="C1020" s="80"/>
      <c r="D1020" s="80"/>
    </row>
    <row r="1021" spans="3:4" ht="12.75">
      <c r="C1021" s="80"/>
      <c r="D1021" s="80"/>
    </row>
    <row r="1022" spans="3:4" ht="12.75">
      <c r="C1022" s="80"/>
      <c r="D1022" s="80"/>
    </row>
    <row r="1023" spans="3:4" ht="12.75">
      <c r="C1023" s="80"/>
      <c r="D1023" s="80"/>
    </row>
    <row r="1024" spans="3:4" ht="12.75">
      <c r="C1024" s="80"/>
      <c r="D1024" s="80"/>
    </row>
    <row r="1025" spans="3:4" ht="12.75">
      <c r="C1025" s="80"/>
      <c r="D1025" s="80"/>
    </row>
    <row r="1026" spans="3:4" ht="12.75">
      <c r="C1026" s="80"/>
      <c r="D1026" s="80"/>
    </row>
    <row r="1027" spans="3:4" ht="12.75">
      <c r="C1027" s="80"/>
      <c r="D1027" s="80"/>
    </row>
    <row r="1028" spans="3:4" ht="12.75">
      <c r="C1028" s="80"/>
      <c r="D1028" s="80"/>
    </row>
    <row r="1029" spans="3:4" ht="12.75">
      <c r="C1029" s="80"/>
      <c r="D1029" s="80"/>
    </row>
    <row r="1030" spans="3:4" ht="12.75">
      <c r="C1030" s="80"/>
      <c r="D1030" s="80"/>
    </row>
    <row r="1031" spans="3:4" ht="12.75">
      <c r="C1031" s="80"/>
      <c r="D1031" s="80"/>
    </row>
    <row r="1032" spans="3:4" ht="12.75">
      <c r="C1032" s="80"/>
      <c r="D1032" s="80"/>
    </row>
    <row r="1033" spans="3:4" ht="12.75">
      <c r="C1033" s="80"/>
      <c r="D1033" s="80"/>
    </row>
    <row r="1034" spans="3:4" ht="12.75">
      <c r="C1034" s="80"/>
      <c r="D1034" s="80"/>
    </row>
    <row r="1035" spans="3:4" ht="12.75">
      <c r="C1035" s="80"/>
      <c r="D1035" s="80"/>
    </row>
    <row r="1036" spans="3:4" ht="12.75">
      <c r="C1036" s="80"/>
      <c r="D1036" s="80"/>
    </row>
    <row r="1037" spans="3:4" ht="12.75">
      <c r="C1037" s="80"/>
      <c r="D1037" s="80"/>
    </row>
    <row r="1038" spans="3:4" ht="12.75">
      <c r="C1038" s="80"/>
      <c r="D1038" s="80"/>
    </row>
    <row r="1039" spans="3:4" ht="12.75">
      <c r="C1039" s="80"/>
      <c r="D1039" s="80"/>
    </row>
    <row r="1040" spans="3:4" ht="12.75">
      <c r="C1040" s="80"/>
      <c r="D1040" s="80"/>
    </row>
    <row r="1041" spans="3:4" ht="12.75">
      <c r="C1041" s="80"/>
      <c r="D1041" s="80"/>
    </row>
    <row r="1042" spans="3:4" ht="12.75">
      <c r="C1042" s="80"/>
      <c r="D1042" s="80"/>
    </row>
    <row r="1043" spans="3:4" ht="12.75">
      <c r="C1043" s="80"/>
      <c r="D1043" s="80"/>
    </row>
    <row r="1044" spans="3:4" ht="12.75">
      <c r="C1044" s="80"/>
      <c r="D1044" s="80"/>
    </row>
    <row r="1045" spans="3:4" ht="12.75">
      <c r="C1045" s="80"/>
      <c r="D1045" s="80"/>
    </row>
    <row r="1046" spans="3:4" ht="12.75">
      <c r="C1046" s="80"/>
      <c r="D1046" s="80"/>
    </row>
    <row r="1047" spans="3:4" ht="12.75">
      <c r="C1047" s="80"/>
      <c r="D1047" s="80"/>
    </row>
    <row r="1048" spans="3:4" ht="12.75">
      <c r="C1048" s="80"/>
      <c r="D1048" s="80"/>
    </row>
    <row r="1049" spans="3:4" ht="12.75">
      <c r="C1049" s="80"/>
      <c r="D1049" s="80"/>
    </row>
    <row r="1050" spans="3:4" ht="12.75">
      <c r="C1050" s="80"/>
      <c r="D1050" s="80"/>
    </row>
    <row r="1051" spans="3:4" ht="12.75">
      <c r="C1051" s="80"/>
      <c r="D1051" s="80"/>
    </row>
    <row r="1052" spans="3:4" ht="12.75">
      <c r="C1052" s="80"/>
      <c r="D1052" s="80"/>
    </row>
    <row r="1053" spans="3:4" ht="12.75">
      <c r="C1053" s="80"/>
      <c r="D1053" s="80"/>
    </row>
    <row r="1054" spans="3:4" ht="12.75">
      <c r="C1054" s="80"/>
      <c r="D1054" s="80"/>
    </row>
    <row r="1055" spans="3:4" ht="12.75">
      <c r="C1055" s="80"/>
      <c r="D1055" s="80"/>
    </row>
    <row r="1056" spans="3:4" ht="12.75">
      <c r="C1056" s="80"/>
      <c r="D1056" s="80"/>
    </row>
    <row r="1057" spans="3:4" ht="12.75">
      <c r="C1057" s="80"/>
      <c r="D1057" s="80"/>
    </row>
    <row r="1058" spans="3:4" ht="12.75">
      <c r="C1058" s="80"/>
      <c r="D1058" s="80"/>
    </row>
    <row r="1059" spans="3:4" ht="12.75">
      <c r="C1059" s="80"/>
      <c r="D1059" s="80"/>
    </row>
    <row r="1060" spans="3:4" ht="12.75">
      <c r="C1060" s="80"/>
      <c r="D1060" s="80"/>
    </row>
    <row r="1061" spans="3:4" ht="12.75">
      <c r="C1061" s="80"/>
      <c r="D1061" s="80"/>
    </row>
    <row r="1062" spans="3:4" ht="12.75">
      <c r="C1062" s="80"/>
      <c r="D1062" s="80"/>
    </row>
    <row r="1063" spans="3:4" ht="12.75">
      <c r="C1063" s="80"/>
      <c r="D1063" s="80"/>
    </row>
    <row r="1064" spans="3:4" ht="12.75">
      <c r="C1064" s="80"/>
      <c r="D1064" s="80"/>
    </row>
    <row r="1065" spans="3:4" ht="12.75">
      <c r="C1065" s="80"/>
      <c r="D1065" s="80"/>
    </row>
    <row r="1066" spans="3:4" ht="12.75">
      <c r="C1066" s="80"/>
      <c r="D1066" s="80"/>
    </row>
    <row r="1067" spans="3:4" ht="12.75">
      <c r="C1067" s="80"/>
      <c r="D1067" s="80"/>
    </row>
    <row r="1068" spans="3:4" ht="12.75">
      <c r="C1068" s="80"/>
      <c r="D1068" s="80"/>
    </row>
    <row r="1069" spans="3:4" ht="12.75">
      <c r="C1069" s="80"/>
      <c r="D1069" s="80"/>
    </row>
    <row r="1070" spans="3:4" ht="12.75">
      <c r="C1070" s="80"/>
      <c r="D1070" s="80"/>
    </row>
    <row r="1071" spans="3:4" ht="12.75">
      <c r="C1071" s="80"/>
      <c r="D1071" s="80"/>
    </row>
    <row r="1072" spans="3:4" ht="12.75">
      <c r="C1072" s="80"/>
      <c r="D1072" s="80"/>
    </row>
    <row r="1073" spans="3:4" ht="12.75">
      <c r="C1073" s="80"/>
      <c r="D1073" s="80"/>
    </row>
    <row r="1074" spans="3:4" ht="12.75">
      <c r="C1074" s="80"/>
      <c r="D1074" s="80"/>
    </row>
    <row r="1075" spans="3:4" ht="12.75">
      <c r="C1075" s="80"/>
      <c r="D1075" s="80"/>
    </row>
    <row r="1076" spans="3:4" ht="12.75">
      <c r="C1076" s="80"/>
      <c r="D1076" s="80"/>
    </row>
    <row r="1077" spans="3:4" ht="12.75">
      <c r="C1077" s="80"/>
      <c r="D1077" s="80"/>
    </row>
    <row r="1078" spans="3:4" ht="12.75">
      <c r="C1078" s="80"/>
      <c r="D1078" s="80"/>
    </row>
    <row r="1079" spans="3:4" ht="12.75">
      <c r="C1079" s="80"/>
      <c r="D1079" s="80"/>
    </row>
    <row r="1080" spans="3:4" ht="12.75">
      <c r="C1080" s="80"/>
      <c r="D1080" s="80"/>
    </row>
    <row r="1081" spans="3:4" ht="12.75">
      <c r="C1081" s="80"/>
      <c r="D1081" s="80"/>
    </row>
    <row r="1082" spans="3:4" ht="12.75">
      <c r="C1082" s="80"/>
      <c r="D1082" s="80"/>
    </row>
    <row r="1083" spans="3:4" ht="12.75">
      <c r="C1083" s="80"/>
      <c r="D1083" s="80"/>
    </row>
    <row r="1084" spans="3:4" ht="12.75">
      <c r="C1084" s="80"/>
      <c r="D1084" s="80"/>
    </row>
    <row r="1085" spans="3:4" ht="12.75">
      <c r="C1085" s="80"/>
      <c r="D1085" s="80"/>
    </row>
    <row r="1086" spans="3:4" ht="12.75">
      <c r="C1086" s="80"/>
      <c r="D1086" s="80"/>
    </row>
    <row r="1087" spans="3:4" ht="12.75">
      <c r="C1087" s="80"/>
      <c r="D1087" s="80"/>
    </row>
    <row r="1088" spans="3:4" ht="12.75">
      <c r="C1088" s="80"/>
      <c r="D1088" s="80"/>
    </row>
    <row r="1089" spans="3:4" ht="12.75">
      <c r="C1089" s="80"/>
      <c r="D1089" s="80"/>
    </row>
    <row r="1090" spans="3:4" ht="12.75">
      <c r="C1090" s="80"/>
      <c r="D1090" s="80"/>
    </row>
    <row r="1091" spans="3:4" ht="12.75">
      <c r="C1091" s="80"/>
      <c r="D1091" s="80"/>
    </row>
    <row r="1092" spans="3:4" ht="12.75">
      <c r="C1092" s="80"/>
      <c r="D1092" s="80"/>
    </row>
    <row r="1093" spans="3:4" ht="12.75">
      <c r="C1093" s="80"/>
      <c r="D1093" s="80"/>
    </row>
    <row r="1094" spans="3:4" ht="12.75">
      <c r="C1094" s="80"/>
      <c r="D1094" s="80"/>
    </row>
    <row r="1095" spans="3:4" ht="12.75">
      <c r="C1095" s="80"/>
      <c r="D1095" s="80"/>
    </row>
    <row r="1096" spans="3:4" ht="12.75">
      <c r="C1096" s="80"/>
      <c r="D1096" s="80"/>
    </row>
    <row r="1097" spans="3:4" ht="12.75">
      <c r="C1097" s="80"/>
      <c r="D1097" s="80"/>
    </row>
    <row r="1098" spans="3:4" ht="12.75">
      <c r="C1098" s="80"/>
      <c r="D1098" s="80"/>
    </row>
    <row r="1099" spans="3:4" ht="12.75">
      <c r="C1099" s="80"/>
      <c r="D1099" s="80"/>
    </row>
    <row r="1100" spans="3:4" ht="12.75">
      <c r="C1100" s="80"/>
      <c r="D1100" s="80"/>
    </row>
    <row r="1101" spans="3:4" ht="12.75">
      <c r="C1101" s="80"/>
      <c r="D1101" s="80"/>
    </row>
    <row r="1102" spans="3:4" ht="12.75">
      <c r="C1102" s="80"/>
      <c r="D1102" s="80"/>
    </row>
    <row r="1103" spans="3:4" ht="12.75">
      <c r="C1103" s="80"/>
      <c r="D1103" s="80"/>
    </row>
    <row r="1104" spans="3:4" ht="12.75">
      <c r="C1104" s="80"/>
      <c r="D1104" s="80"/>
    </row>
    <row r="1105" spans="3:4" ht="12.75">
      <c r="C1105" s="80"/>
      <c r="D1105" s="80"/>
    </row>
    <row r="1106" spans="3:4" ht="12.75">
      <c r="C1106" s="80"/>
      <c r="D1106" s="80"/>
    </row>
    <row r="1107" spans="3:4" ht="12.75">
      <c r="C1107" s="80"/>
      <c r="D1107" s="80"/>
    </row>
    <row r="1108" spans="3:4" ht="12.75">
      <c r="C1108" s="80"/>
      <c r="D1108" s="80"/>
    </row>
    <row r="1109" spans="3:4" ht="12.75">
      <c r="C1109" s="80"/>
      <c r="D1109" s="80"/>
    </row>
    <row r="1110" spans="3:4" ht="12.75">
      <c r="C1110" s="80"/>
      <c r="D1110" s="80"/>
    </row>
    <row r="1111" spans="3:4" ht="12.75">
      <c r="C1111" s="80"/>
      <c r="D1111" s="80"/>
    </row>
    <row r="1112" spans="3:4" ht="12.75">
      <c r="C1112" s="80"/>
      <c r="D1112" s="80"/>
    </row>
    <row r="1113" spans="3:4" ht="12.75">
      <c r="C1113" s="80"/>
      <c r="D1113" s="80"/>
    </row>
    <row r="1114" spans="3:4" ht="12.75">
      <c r="C1114" s="80"/>
      <c r="D1114" s="80"/>
    </row>
    <row r="1115" spans="3:4" ht="12.75">
      <c r="C1115" s="80"/>
      <c r="D1115" s="80"/>
    </row>
    <row r="1116" spans="3:4" ht="12.75">
      <c r="C1116" s="80"/>
      <c r="D1116" s="80"/>
    </row>
    <row r="1117" spans="3:4" ht="12.75">
      <c r="C1117" s="80"/>
      <c r="D1117" s="80"/>
    </row>
    <row r="1118" spans="3:4" ht="12.75">
      <c r="C1118" s="80"/>
      <c r="D1118" s="80"/>
    </row>
    <row r="1119" spans="3:4" ht="12.75">
      <c r="C1119" s="80"/>
      <c r="D1119" s="80"/>
    </row>
    <row r="1120" spans="3:4" ht="12.75">
      <c r="C1120" s="80"/>
      <c r="D1120" s="80"/>
    </row>
    <row r="1121" spans="3:4" ht="12.75">
      <c r="C1121" s="80"/>
      <c r="D1121" s="80"/>
    </row>
    <row r="1122" spans="3:4" ht="12.75">
      <c r="C1122" s="80"/>
      <c r="D1122" s="80"/>
    </row>
    <row r="1123" spans="3:4" ht="12.75">
      <c r="C1123" s="80"/>
      <c r="D1123" s="80"/>
    </row>
    <row r="1124" spans="3:4" ht="12.75">
      <c r="C1124" s="80"/>
      <c r="D1124" s="80"/>
    </row>
    <row r="1125" spans="3:4" ht="12.75">
      <c r="C1125" s="80"/>
      <c r="D1125" s="80"/>
    </row>
    <row r="1126" spans="3:4" ht="12.75">
      <c r="C1126" s="80"/>
      <c r="D1126" s="80"/>
    </row>
    <row r="1127" spans="3:4" ht="12.75">
      <c r="C1127" s="80"/>
      <c r="D1127" s="80"/>
    </row>
    <row r="1128" spans="3:4" ht="12.75">
      <c r="C1128" s="80"/>
      <c r="D1128" s="80"/>
    </row>
    <row r="1129" spans="3:4" ht="12.75">
      <c r="C1129" s="80"/>
      <c r="D1129" s="80"/>
    </row>
    <row r="1130" spans="3:4" ht="12.75">
      <c r="C1130" s="80"/>
      <c r="D1130" s="80"/>
    </row>
    <row r="1131" spans="3:4" ht="12.75">
      <c r="C1131" s="80"/>
      <c r="D1131" s="80"/>
    </row>
    <row r="1132" spans="3:4" ht="12.75">
      <c r="C1132" s="80"/>
      <c r="D1132" s="80"/>
    </row>
    <row r="1133" spans="3:4" ht="12.75">
      <c r="C1133" s="80"/>
      <c r="D1133" s="80"/>
    </row>
    <row r="1134" spans="3:4" ht="12.75">
      <c r="C1134" s="80"/>
      <c r="D1134" s="80"/>
    </row>
    <row r="1135" spans="3:4" ht="12.75">
      <c r="C1135" s="80"/>
      <c r="D1135" s="80"/>
    </row>
    <row r="1136" spans="3:4" ht="12.75">
      <c r="C1136" s="80"/>
      <c r="D1136" s="80"/>
    </row>
    <row r="1137" spans="3:4" ht="12.75">
      <c r="C1137" s="80"/>
      <c r="D1137" s="80"/>
    </row>
    <row r="1138" spans="3:4" ht="12.75">
      <c r="C1138" s="80"/>
      <c r="D1138" s="80"/>
    </row>
    <row r="1139" spans="3:4" ht="12.75">
      <c r="C1139" s="80"/>
      <c r="D1139" s="80"/>
    </row>
    <row r="1140" spans="3:4" ht="12.75">
      <c r="C1140" s="80"/>
      <c r="D1140" s="80"/>
    </row>
    <row r="1141" spans="3:4" ht="12.75">
      <c r="C1141" s="80"/>
      <c r="D1141" s="80"/>
    </row>
    <row r="1142" spans="3:4" ht="12.75">
      <c r="C1142" s="80"/>
      <c r="D1142" s="80"/>
    </row>
    <row r="1143" spans="3:4" ht="12.75">
      <c r="C1143" s="80"/>
      <c r="D1143" s="80"/>
    </row>
    <row r="1144" spans="3:4" ht="12.75">
      <c r="C1144" s="80"/>
      <c r="D1144" s="80"/>
    </row>
    <row r="1145" spans="3:4" ht="12.75">
      <c r="C1145" s="80"/>
      <c r="D1145" s="80"/>
    </row>
    <row r="1146" spans="3:4" ht="12.75">
      <c r="C1146" s="80"/>
      <c r="D1146" s="80"/>
    </row>
    <row r="1147" spans="3:4" ht="12.75">
      <c r="C1147" s="80"/>
      <c r="D1147" s="80"/>
    </row>
    <row r="1148" spans="3:4" ht="12.75">
      <c r="C1148" s="80"/>
      <c r="D1148" s="80"/>
    </row>
    <row r="1149" spans="3:4" ht="12.75">
      <c r="C1149" s="80"/>
      <c r="D1149" s="80"/>
    </row>
    <row r="1150" spans="3:4" ht="12.75">
      <c r="C1150" s="80"/>
      <c r="D1150" s="80"/>
    </row>
    <row r="1151" spans="3:4" ht="12.75">
      <c r="C1151" s="80"/>
      <c r="D1151" s="80"/>
    </row>
    <row r="1152" spans="3:4" ht="12.75">
      <c r="C1152" s="80"/>
      <c r="D1152" s="80"/>
    </row>
    <row r="1153" spans="3:4" ht="12.75">
      <c r="C1153" s="80"/>
      <c r="D1153" s="80"/>
    </row>
    <row r="1154" spans="3:4" ht="12.75">
      <c r="C1154" s="80"/>
      <c r="D1154" s="80"/>
    </row>
    <row r="1155" spans="3:4" ht="12.75">
      <c r="C1155" s="80"/>
      <c r="D1155" s="80"/>
    </row>
    <row r="1156" spans="3:4" ht="12.75">
      <c r="C1156" s="80"/>
      <c r="D1156" s="80"/>
    </row>
    <row r="1157" spans="3:4" ht="12.75">
      <c r="C1157" s="80"/>
      <c r="D1157" s="80"/>
    </row>
    <row r="1158" spans="3:4" ht="12.75">
      <c r="C1158" s="80"/>
      <c r="D1158" s="80"/>
    </row>
    <row r="1159" spans="3:4" ht="12.75">
      <c r="C1159" s="80"/>
      <c r="D1159" s="80"/>
    </row>
    <row r="1160" spans="3:4" ht="12.75">
      <c r="C1160" s="80"/>
      <c r="D1160" s="80"/>
    </row>
    <row r="1161" spans="3:4" ht="12.75">
      <c r="C1161" s="80"/>
      <c r="D1161" s="80"/>
    </row>
    <row r="1162" spans="3:4" ht="12.75">
      <c r="C1162" s="80"/>
      <c r="D1162" s="80"/>
    </row>
    <row r="1163" spans="3:4" ht="12.75">
      <c r="C1163" s="80"/>
      <c r="D1163" s="80"/>
    </row>
    <row r="1164" spans="3:4" ht="12.75">
      <c r="C1164" s="80"/>
      <c r="D1164" s="80"/>
    </row>
    <row r="1165" spans="3:4" ht="12.75">
      <c r="C1165" s="80"/>
      <c r="D1165" s="80"/>
    </row>
    <row r="1166" spans="3:4" ht="12.75">
      <c r="C1166" s="80"/>
      <c r="D1166" s="80"/>
    </row>
    <row r="1167" spans="3:4" ht="12.75">
      <c r="C1167" s="80"/>
      <c r="D1167" s="80"/>
    </row>
    <row r="1168" spans="3:4" ht="12.75">
      <c r="C1168" s="80"/>
      <c r="D1168" s="80"/>
    </row>
    <row r="1169" spans="3:4" ht="12.75">
      <c r="C1169" s="80"/>
      <c r="D1169" s="80"/>
    </row>
    <row r="1170" spans="3:4" ht="12.75">
      <c r="C1170" s="80"/>
      <c r="D1170" s="80"/>
    </row>
    <row r="1171" spans="3:4" ht="12.75">
      <c r="C1171" s="80"/>
      <c r="D1171" s="80"/>
    </row>
    <row r="1172" spans="3:4" ht="12.75">
      <c r="C1172" s="80"/>
      <c r="D1172" s="80"/>
    </row>
    <row r="1173" spans="3:4" ht="12.75">
      <c r="C1173" s="80"/>
      <c r="D1173" s="80"/>
    </row>
    <row r="1174" spans="3:4" ht="12.75">
      <c r="C1174" s="80"/>
      <c r="D1174" s="80"/>
    </row>
    <row r="1175" spans="3:4" ht="12.75">
      <c r="C1175" s="80"/>
      <c r="D1175" s="80"/>
    </row>
    <row r="1176" spans="3:4" ht="12.75">
      <c r="C1176" s="80"/>
      <c r="D1176" s="80"/>
    </row>
    <row r="1177" spans="3:4" ht="12.75">
      <c r="C1177" s="80"/>
      <c r="D1177" s="80"/>
    </row>
    <row r="1178" spans="3:4" ht="12.75">
      <c r="C1178" s="80"/>
      <c r="D1178" s="80"/>
    </row>
    <row r="1179" spans="3:4" ht="12.75">
      <c r="C1179" s="80"/>
      <c r="D1179" s="80"/>
    </row>
    <row r="1180" spans="3:4" ht="12.75">
      <c r="C1180" s="80"/>
      <c r="D1180" s="80"/>
    </row>
    <row r="1181" spans="3:4" ht="12.75">
      <c r="C1181" s="80"/>
      <c r="D1181" s="80"/>
    </row>
    <row r="1182" spans="3:4" ht="12.75">
      <c r="C1182" s="80"/>
      <c r="D1182" s="80"/>
    </row>
    <row r="1183" spans="3:4" ht="12.75">
      <c r="C1183" s="80"/>
      <c r="D1183" s="80"/>
    </row>
    <row r="1184" spans="3:4" ht="12.75">
      <c r="C1184" s="80"/>
      <c r="D1184" s="80"/>
    </row>
    <row r="1185" spans="3:4" ht="12.75">
      <c r="C1185" s="80"/>
      <c r="D1185" s="80"/>
    </row>
    <row r="1186" spans="3:4" ht="12.75">
      <c r="C1186" s="80"/>
      <c r="D1186" s="80"/>
    </row>
    <row r="1187" spans="3:4" ht="12.75">
      <c r="C1187" s="80"/>
      <c r="D1187" s="80"/>
    </row>
    <row r="1188" spans="3:4" ht="12.75">
      <c r="C1188" s="80"/>
      <c r="D1188" s="80"/>
    </row>
    <row r="1189" spans="3:4" ht="12.75">
      <c r="C1189" s="80"/>
      <c r="D1189" s="80"/>
    </row>
    <row r="1190" spans="3:4" ht="12.75">
      <c r="C1190" s="80"/>
      <c r="D1190" s="80"/>
    </row>
    <row r="1191" spans="3:4" ht="12.75">
      <c r="C1191" s="80"/>
      <c r="D1191" s="80"/>
    </row>
    <row r="1192" spans="3:4" ht="12.75">
      <c r="C1192" s="80"/>
      <c r="D1192" s="80"/>
    </row>
    <row r="1193" spans="3:4" ht="12.75">
      <c r="C1193" s="80"/>
      <c r="D1193" s="80"/>
    </row>
    <row r="1194" spans="3:4" ht="12.75">
      <c r="C1194" s="80"/>
      <c r="D1194" s="80"/>
    </row>
    <row r="1195" spans="3:4" ht="12.75">
      <c r="C1195" s="80"/>
      <c r="D1195" s="80"/>
    </row>
    <row r="1196" spans="3:4" ht="12.75">
      <c r="C1196" s="80"/>
      <c r="D1196" s="80"/>
    </row>
    <row r="1197" spans="3:4" ht="12.75">
      <c r="C1197" s="80"/>
      <c r="D1197" s="80"/>
    </row>
    <row r="1198" spans="3:4" ht="12.75">
      <c r="C1198" s="80"/>
      <c r="D1198" s="80"/>
    </row>
    <row r="1199" spans="3:4" ht="12.75">
      <c r="C1199" s="80"/>
      <c r="D1199" s="80"/>
    </row>
    <row r="1200" spans="3:4" ht="12.75">
      <c r="C1200" s="80"/>
      <c r="D1200" s="80"/>
    </row>
    <row r="1201" spans="3:4" ht="12.75">
      <c r="C1201" s="80"/>
      <c r="D1201" s="80"/>
    </row>
    <row r="1202" spans="3:4" ht="12.75">
      <c r="C1202" s="80"/>
      <c r="D1202" s="80"/>
    </row>
    <row r="1203" spans="3:4" ht="12.75">
      <c r="C1203" s="80"/>
      <c r="D1203" s="80"/>
    </row>
    <row r="1204" spans="3:4" ht="12.75">
      <c r="C1204" s="80"/>
      <c r="D1204" s="80"/>
    </row>
    <row r="1205" spans="3:4" ht="12.75">
      <c r="C1205" s="80"/>
      <c r="D1205" s="80"/>
    </row>
    <row r="1206" spans="3:4" ht="12.75">
      <c r="C1206" s="80"/>
      <c r="D1206" s="80"/>
    </row>
    <row r="1207" spans="3:4" ht="12.75">
      <c r="C1207" s="80"/>
      <c r="D1207" s="80"/>
    </row>
    <row r="1208" spans="3:4" ht="12.75">
      <c r="C1208" s="80"/>
      <c r="D1208" s="80"/>
    </row>
    <row r="1209" spans="3:4" ht="12.75">
      <c r="C1209" s="80"/>
      <c r="D1209" s="80"/>
    </row>
    <row r="1210" spans="3:4" ht="12.75">
      <c r="C1210" s="80"/>
      <c r="D1210" s="80"/>
    </row>
    <row r="1211" spans="3:4" ht="12.75">
      <c r="C1211" s="80"/>
      <c r="D1211" s="80"/>
    </row>
    <row r="1212" spans="3:4" ht="12.75">
      <c r="C1212" s="80"/>
      <c r="D1212" s="80"/>
    </row>
    <row r="1213" spans="3:4" ht="12.75">
      <c r="C1213" s="80"/>
      <c r="D1213" s="80"/>
    </row>
    <row r="1214" spans="3:4" ht="12.75">
      <c r="C1214" s="80"/>
      <c r="D1214" s="80"/>
    </row>
    <row r="1215" spans="3:4" ht="12.75">
      <c r="C1215" s="80"/>
      <c r="D1215" s="80"/>
    </row>
    <row r="1216" spans="3:4" ht="12.75">
      <c r="C1216" s="80"/>
      <c r="D1216" s="80"/>
    </row>
    <row r="1217" spans="3:4" ht="12.75">
      <c r="C1217" s="80"/>
      <c r="D1217" s="80"/>
    </row>
    <row r="1218" spans="3:4" ht="12.75">
      <c r="C1218" s="80"/>
      <c r="D1218" s="80"/>
    </row>
    <row r="1219" spans="3:4" ht="12.75">
      <c r="C1219" s="80"/>
      <c r="D1219" s="80"/>
    </row>
    <row r="1220" spans="3:4" ht="12.75">
      <c r="C1220" s="80"/>
      <c r="D1220" s="80"/>
    </row>
    <row r="1221" spans="3:4" ht="12.75">
      <c r="C1221" s="80"/>
      <c r="D1221" s="80"/>
    </row>
    <row r="1222" spans="3:4" ht="12.75">
      <c r="C1222" s="80"/>
      <c r="D1222" s="80"/>
    </row>
    <row r="1223" spans="3:4" ht="12.75">
      <c r="C1223" s="80"/>
      <c r="D1223" s="80"/>
    </row>
    <row r="1224" spans="3:4" ht="12.75">
      <c r="C1224" s="80"/>
      <c r="D1224" s="80"/>
    </row>
    <row r="1225" spans="3:4" ht="12.75">
      <c r="C1225" s="80"/>
      <c r="D1225" s="80"/>
    </row>
    <row r="1226" spans="3:4" ht="12.75">
      <c r="C1226" s="80"/>
      <c r="D1226" s="80"/>
    </row>
    <row r="1227" spans="3:4" ht="12.75">
      <c r="C1227" s="80"/>
      <c r="D1227" s="80"/>
    </row>
    <row r="1228" spans="3:4" ht="12.75">
      <c r="C1228" s="80"/>
      <c r="D1228" s="80"/>
    </row>
    <row r="1229" spans="3:4" ht="12.75">
      <c r="C1229" s="80"/>
      <c r="D1229" s="80"/>
    </row>
    <row r="1230" spans="3:4" ht="12.75">
      <c r="C1230" s="80"/>
      <c r="D1230" s="80"/>
    </row>
    <row r="1231" spans="3:4" ht="12.75">
      <c r="C1231" s="80"/>
      <c r="D1231" s="80"/>
    </row>
    <row r="1232" spans="3:4" ht="12.75">
      <c r="C1232" s="80"/>
      <c r="D1232" s="80"/>
    </row>
    <row r="1233" spans="3:4" ht="12.75">
      <c r="C1233" s="80"/>
      <c r="D1233" s="80"/>
    </row>
    <row r="1234" spans="3:4" ht="12.75">
      <c r="C1234" s="80"/>
      <c r="D1234" s="80"/>
    </row>
    <row r="1235" spans="3:4" ht="12.75">
      <c r="C1235" s="80"/>
      <c r="D1235" s="80"/>
    </row>
    <row r="1236" spans="3:4" ht="12.75">
      <c r="C1236" s="80"/>
      <c r="D1236" s="80"/>
    </row>
    <row r="1237" spans="3:4" ht="12.75">
      <c r="C1237" s="80"/>
      <c r="D1237" s="80"/>
    </row>
    <row r="1238" spans="3:4" ht="12.75">
      <c r="C1238" s="80"/>
      <c r="D1238" s="80"/>
    </row>
    <row r="1239" spans="3:4" ht="12.75">
      <c r="C1239" s="80"/>
      <c r="D1239" s="80"/>
    </row>
    <row r="1240" spans="3:4" ht="12.75">
      <c r="C1240" s="80"/>
      <c r="D1240" s="80"/>
    </row>
    <row r="1241" spans="3:4" ht="12.75">
      <c r="C1241" s="80"/>
      <c r="D1241" s="80"/>
    </row>
    <row r="1242" spans="3:4" ht="12.75">
      <c r="C1242" s="80"/>
      <c r="D1242" s="80"/>
    </row>
    <row r="1243" spans="3:4" ht="12.75">
      <c r="C1243" s="80"/>
      <c r="D1243" s="80"/>
    </row>
    <row r="1244" spans="3:4" ht="12.75">
      <c r="C1244" s="80"/>
      <c r="D1244" s="80"/>
    </row>
    <row r="1245" spans="3:4" ht="12.75">
      <c r="C1245" s="80"/>
      <c r="D1245" s="80"/>
    </row>
    <row r="1246" spans="3:4" ht="12.75">
      <c r="C1246" s="80"/>
      <c r="D1246" s="80"/>
    </row>
    <row r="1247" spans="3:4" ht="12.75">
      <c r="C1247" s="80"/>
      <c r="D1247" s="80"/>
    </row>
    <row r="1248" spans="3:4" ht="12.75">
      <c r="C1248" s="80"/>
      <c r="D1248" s="80"/>
    </row>
    <row r="1249" spans="3:4" ht="12.75">
      <c r="C1249" s="80"/>
      <c r="D1249" s="80"/>
    </row>
    <row r="1250" spans="3:4" ht="12.75">
      <c r="C1250" s="80"/>
      <c r="D1250" s="80"/>
    </row>
    <row r="1251" spans="3:4" ht="12.75">
      <c r="C1251" s="80"/>
      <c r="D1251" s="80"/>
    </row>
    <row r="1252" spans="3:4" ht="12.75">
      <c r="C1252" s="80"/>
      <c r="D1252" s="80"/>
    </row>
    <row r="1253" spans="3:4" ht="12.75">
      <c r="C1253" s="80"/>
      <c r="D1253" s="80"/>
    </row>
    <row r="1254" spans="3:4" ht="12.75">
      <c r="C1254" s="80"/>
      <c r="D1254" s="80"/>
    </row>
    <row r="1255" spans="3:4" ht="12.75">
      <c r="C1255" s="80"/>
      <c r="D1255" s="80"/>
    </row>
    <row r="1256" spans="3:4" ht="12.75">
      <c r="C1256" s="80"/>
      <c r="D1256" s="80"/>
    </row>
    <row r="1257" spans="3:4" ht="12.75">
      <c r="C1257" s="80"/>
      <c r="D1257" s="80"/>
    </row>
    <row r="1258" spans="3:4" ht="12.75">
      <c r="C1258" s="80"/>
      <c r="D1258" s="80"/>
    </row>
    <row r="1259" spans="3:4" ht="12.75">
      <c r="C1259" s="80"/>
      <c r="D1259" s="80"/>
    </row>
    <row r="1260" spans="3:4" ht="12.75">
      <c r="C1260" s="80"/>
      <c r="D1260" s="80"/>
    </row>
    <row r="1261" spans="3:4" ht="12.75">
      <c r="C1261" s="80"/>
      <c r="D1261" s="80"/>
    </row>
    <row r="1262" spans="3:4" ht="12.75">
      <c r="C1262" s="80"/>
      <c r="D1262" s="80"/>
    </row>
    <row r="1263" spans="3:4" ht="12.75">
      <c r="C1263" s="80"/>
      <c r="D1263" s="80"/>
    </row>
    <row r="1264" spans="3:4" ht="12.75">
      <c r="C1264" s="80"/>
      <c r="D1264" s="80"/>
    </row>
    <row r="1265" spans="3:4" ht="12.75">
      <c r="C1265" s="80"/>
      <c r="D1265" s="80"/>
    </row>
    <row r="1266" spans="3:4" ht="12.75">
      <c r="C1266" s="80"/>
      <c r="D1266" s="80"/>
    </row>
    <row r="1267" spans="3:4" ht="12.75">
      <c r="C1267" s="80"/>
      <c r="D1267" s="80"/>
    </row>
    <row r="1268" spans="3:4" ht="12.75">
      <c r="C1268" s="80"/>
      <c r="D1268" s="80"/>
    </row>
    <row r="1269" spans="3:4" ht="12.75">
      <c r="C1269" s="80"/>
      <c r="D1269" s="80"/>
    </row>
    <row r="1270" spans="3:4" ht="12.75">
      <c r="C1270" s="80"/>
      <c r="D1270" s="80"/>
    </row>
    <row r="1271" spans="3:4" ht="12.75">
      <c r="C1271" s="80"/>
      <c r="D1271" s="80"/>
    </row>
    <row r="1272" spans="3:4" ht="12.75">
      <c r="C1272" s="80"/>
      <c r="D1272" s="80"/>
    </row>
    <row r="1273" spans="3:4" ht="12.75">
      <c r="C1273" s="80"/>
      <c r="D1273" s="80"/>
    </row>
    <row r="1274" spans="3:4" ht="12.75">
      <c r="C1274" s="80"/>
      <c r="D1274" s="80"/>
    </row>
    <row r="1275" spans="3:4" ht="12.75">
      <c r="C1275" s="80"/>
      <c r="D1275" s="80"/>
    </row>
    <row r="1276" spans="3:4" ht="12.75">
      <c r="C1276" s="80"/>
      <c r="D1276" s="80"/>
    </row>
    <row r="1277" spans="3:4" ht="12.75">
      <c r="C1277" s="80"/>
      <c r="D1277" s="80"/>
    </row>
    <row r="1278" spans="3:4" ht="12.75">
      <c r="C1278" s="80"/>
      <c r="D1278" s="80"/>
    </row>
    <row r="1279" spans="3:4" ht="12.75">
      <c r="C1279" s="80"/>
      <c r="D1279" s="80"/>
    </row>
    <row r="1280" spans="3:4" ht="12.75">
      <c r="C1280" s="80"/>
      <c r="D1280" s="80"/>
    </row>
    <row r="1281" spans="3:4" ht="12.75">
      <c r="C1281" s="80"/>
      <c r="D1281" s="80"/>
    </row>
    <row r="1282" spans="3:4" ht="12.75">
      <c r="C1282" s="80"/>
      <c r="D1282" s="80"/>
    </row>
    <row r="1283" spans="3:4" ht="12.75">
      <c r="C1283" s="80"/>
      <c r="D1283" s="80"/>
    </row>
    <row r="1284" spans="3:4" ht="12.75">
      <c r="C1284" s="80"/>
      <c r="D1284" s="80"/>
    </row>
    <row r="1285" spans="3:4" ht="12.75">
      <c r="C1285" s="80"/>
      <c r="D1285" s="80"/>
    </row>
    <row r="1286" spans="3:4" ht="12.75">
      <c r="C1286" s="80"/>
      <c r="D1286" s="80"/>
    </row>
    <row r="1287" spans="3:4" ht="12.75">
      <c r="C1287" s="80"/>
      <c r="D1287" s="80"/>
    </row>
    <row r="1288" spans="3:4" ht="12.75">
      <c r="C1288" s="80"/>
      <c r="D1288" s="80"/>
    </row>
    <row r="1289" spans="3:4" ht="12.75">
      <c r="C1289" s="80"/>
      <c r="D1289" s="80"/>
    </row>
    <row r="1290" spans="3:4" ht="12.75">
      <c r="C1290" s="80"/>
      <c r="D1290" s="80"/>
    </row>
    <row r="1291" spans="3:4" ht="12.75">
      <c r="C1291" s="80"/>
      <c r="D1291" s="80"/>
    </row>
    <row r="1292" spans="3:4" ht="12.75">
      <c r="C1292" s="80"/>
      <c r="D1292" s="80"/>
    </row>
    <row r="1293" spans="3:4" ht="12.75">
      <c r="C1293" s="80"/>
      <c r="D1293" s="80"/>
    </row>
    <row r="1294" spans="3:4" ht="12.75">
      <c r="C1294" s="80"/>
      <c r="D1294" s="80"/>
    </row>
    <row r="1295" spans="3:4" ht="12.75">
      <c r="C1295" s="80"/>
      <c r="D1295" s="80"/>
    </row>
    <row r="1296" spans="3:4" ht="12.75">
      <c r="C1296" s="80"/>
      <c r="D1296" s="80"/>
    </row>
    <row r="1297" spans="3:4" ht="12.75">
      <c r="C1297" s="80"/>
      <c r="D1297" s="80"/>
    </row>
    <row r="1298" spans="3:4" ht="12.75">
      <c r="C1298" s="80"/>
      <c r="D1298" s="80"/>
    </row>
    <row r="1299" spans="3:4" ht="12.75">
      <c r="C1299" s="80"/>
      <c r="D1299" s="80"/>
    </row>
    <row r="1300" spans="3:4" ht="12.75">
      <c r="C1300" s="80"/>
      <c r="D1300" s="80"/>
    </row>
    <row r="1301" spans="3:4" ht="12.75">
      <c r="C1301" s="80"/>
      <c r="D1301" s="80"/>
    </row>
    <row r="1302" spans="3:4" ht="12.75">
      <c r="C1302" s="80"/>
      <c r="D1302" s="80"/>
    </row>
    <row r="1303" spans="3:4" ht="12.75">
      <c r="C1303" s="80"/>
      <c r="D1303" s="80"/>
    </row>
    <row r="1304" spans="3:4" ht="12.75">
      <c r="C1304" s="80"/>
      <c r="D1304" s="80"/>
    </row>
    <row r="1305" spans="3:4" ht="12.75">
      <c r="C1305" s="80"/>
      <c r="D1305" s="80"/>
    </row>
    <row r="1306" spans="3:4" ht="12.75">
      <c r="C1306" s="80"/>
      <c r="D1306" s="80"/>
    </row>
    <row r="1307" spans="3:4" ht="12.75">
      <c r="C1307" s="80"/>
      <c r="D1307" s="80"/>
    </row>
    <row r="1308" spans="3:4" ht="12.75">
      <c r="C1308" s="80"/>
      <c r="D1308" s="80"/>
    </row>
    <row r="1309" spans="3:4" ht="12.75">
      <c r="C1309" s="80"/>
      <c r="D1309" s="80"/>
    </row>
    <row r="1310" spans="3:4" ht="12.75">
      <c r="C1310" s="80"/>
      <c r="D1310" s="80"/>
    </row>
    <row r="1311" spans="3:4" ht="12.75">
      <c r="C1311" s="80"/>
      <c r="D1311" s="80"/>
    </row>
    <row r="1312" spans="3:4" ht="12.75">
      <c r="C1312" s="80"/>
      <c r="D1312" s="80"/>
    </row>
    <row r="1313" spans="3:4" ht="12.75">
      <c r="C1313" s="80"/>
      <c r="D1313" s="80"/>
    </row>
    <row r="1314" spans="3:4" ht="12.75">
      <c r="C1314" s="80"/>
      <c r="D1314" s="80"/>
    </row>
    <row r="1315" spans="3:4" ht="12.75">
      <c r="C1315" s="80"/>
      <c r="D1315" s="80"/>
    </row>
    <row r="1316" spans="3:4" ht="12.75">
      <c r="C1316" s="80"/>
      <c r="D1316" s="80"/>
    </row>
    <row r="1317" spans="3:4" ht="12.75">
      <c r="C1317" s="80"/>
      <c r="D1317" s="80"/>
    </row>
    <row r="1318" spans="3:4" ht="12.75">
      <c r="C1318" s="80"/>
      <c r="D1318" s="80"/>
    </row>
    <row r="1319" spans="3:4" ht="12.75">
      <c r="C1319" s="80"/>
      <c r="D1319" s="80"/>
    </row>
    <row r="1320" spans="3:4" ht="12.75">
      <c r="C1320" s="80"/>
      <c r="D1320" s="80"/>
    </row>
    <row r="1321" spans="3:4" ht="12.75">
      <c r="C1321" s="80"/>
      <c r="D1321" s="80"/>
    </row>
    <row r="1322" spans="3:4" ht="12.75">
      <c r="C1322" s="80"/>
      <c r="D1322" s="80"/>
    </row>
    <row r="1323" spans="3:4" ht="12.75">
      <c r="C1323" s="80"/>
      <c r="D1323" s="80"/>
    </row>
    <row r="1324" spans="3:4" ht="12.75">
      <c r="C1324" s="80"/>
      <c r="D1324" s="80"/>
    </row>
    <row r="1325" spans="3:4" ht="12.75">
      <c r="C1325" s="80"/>
      <c r="D1325" s="80"/>
    </row>
    <row r="1326" spans="3:4" ht="12.75">
      <c r="C1326" s="80"/>
      <c r="D1326" s="80"/>
    </row>
    <row r="1327" spans="3:4" ht="12.75">
      <c r="C1327" s="80"/>
      <c r="D1327" s="80"/>
    </row>
    <row r="1328" spans="3:4" ht="12.75">
      <c r="C1328" s="80"/>
      <c r="D1328" s="80"/>
    </row>
    <row r="1329" spans="3:4" ht="12.75">
      <c r="C1329" s="80"/>
      <c r="D1329" s="80"/>
    </row>
    <row r="1330" spans="3:4" ht="12.75">
      <c r="C1330" s="80"/>
      <c r="D1330" s="80"/>
    </row>
    <row r="1331" spans="3:4" ht="12.75">
      <c r="C1331" s="80"/>
      <c r="D1331" s="80"/>
    </row>
    <row r="1332" spans="3:4" ht="12.75">
      <c r="C1332" s="80"/>
      <c r="D1332" s="80"/>
    </row>
    <row r="1333" spans="3:4" ht="12.75">
      <c r="C1333" s="80"/>
      <c r="D1333" s="80"/>
    </row>
    <row r="1334" spans="3:4" ht="12.75">
      <c r="C1334" s="80"/>
      <c r="D1334" s="80"/>
    </row>
    <row r="1335" spans="3:4" ht="12.75">
      <c r="C1335" s="80"/>
      <c r="D1335" s="80"/>
    </row>
    <row r="1336" spans="3:4" ht="12.75">
      <c r="C1336" s="80"/>
      <c r="D1336" s="80"/>
    </row>
    <row r="1337" spans="3:4" ht="12.75">
      <c r="C1337" s="80"/>
      <c r="D1337" s="80"/>
    </row>
    <row r="1338" spans="3:4" ht="12.75">
      <c r="C1338" s="80"/>
      <c r="D1338" s="80"/>
    </row>
    <row r="1339" spans="3:4" ht="12.75">
      <c r="C1339" s="80"/>
      <c r="D1339" s="80"/>
    </row>
    <row r="1340" spans="3:4" ht="12.75">
      <c r="C1340" s="80"/>
      <c r="D1340" s="80"/>
    </row>
    <row r="1341" spans="3:4" ht="12.75">
      <c r="C1341" s="80"/>
      <c r="D1341" s="80"/>
    </row>
    <row r="1342" spans="3:4" ht="12.75">
      <c r="C1342" s="80"/>
      <c r="D1342" s="80"/>
    </row>
    <row r="1343" spans="3:4" ht="12.75">
      <c r="C1343" s="80"/>
      <c r="D1343" s="80"/>
    </row>
    <row r="1344" spans="3:4" ht="12.75">
      <c r="C1344" s="80"/>
      <c r="D1344" s="80"/>
    </row>
    <row r="1345" spans="3:4" ht="12.75">
      <c r="C1345" s="80"/>
      <c r="D1345" s="80"/>
    </row>
    <row r="1346" spans="3:4" ht="12.75">
      <c r="C1346" s="80"/>
      <c r="D1346" s="80"/>
    </row>
    <row r="1347" spans="3:4" ht="12.75">
      <c r="C1347" s="80"/>
      <c r="D1347" s="80"/>
    </row>
    <row r="1348" spans="3:4" ht="12.75">
      <c r="C1348" s="80"/>
      <c r="D1348" s="80"/>
    </row>
    <row r="1349" spans="3:4" ht="12.75">
      <c r="C1349" s="80"/>
      <c r="D1349" s="80"/>
    </row>
    <row r="1350" spans="3:4" ht="12.75">
      <c r="C1350" s="80"/>
      <c r="D1350" s="80"/>
    </row>
    <row r="1351" spans="3:4" ht="12.75">
      <c r="C1351" s="80"/>
      <c r="D1351" s="80"/>
    </row>
    <row r="1352" spans="3:4" ht="12.75">
      <c r="C1352" s="80"/>
      <c r="D1352" s="80"/>
    </row>
    <row r="1353" spans="3:4" ht="12.75">
      <c r="C1353" s="80"/>
      <c r="D1353" s="80"/>
    </row>
    <row r="1354" spans="3:4" ht="12.75">
      <c r="C1354" s="80"/>
      <c r="D1354" s="80"/>
    </row>
    <row r="1355" spans="3:4" ht="12.75">
      <c r="C1355" s="80"/>
      <c r="D1355" s="80"/>
    </row>
    <row r="1356" spans="3:4" ht="12.75">
      <c r="C1356" s="80"/>
      <c r="D1356" s="80"/>
    </row>
    <row r="1357" spans="3:4" ht="12.75">
      <c r="C1357" s="80"/>
      <c r="D1357" s="80"/>
    </row>
    <row r="1358" spans="3:4" ht="12.75">
      <c r="C1358" s="80"/>
      <c r="D1358" s="80"/>
    </row>
    <row r="1359" spans="3:4" ht="12.75">
      <c r="C1359" s="80"/>
      <c r="D1359" s="80"/>
    </row>
    <row r="1360" spans="3:4" ht="12.75">
      <c r="C1360" s="80"/>
      <c r="D1360" s="80"/>
    </row>
    <row r="1361" spans="3:4" ht="12.75">
      <c r="C1361" s="80"/>
      <c r="D1361" s="80"/>
    </row>
    <row r="1362" spans="3:4" ht="12.75">
      <c r="C1362" s="80"/>
      <c r="D1362" s="80"/>
    </row>
    <row r="1363" spans="3:4" ht="12.75">
      <c r="C1363" s="80"/>
      <c r="D1363" s="80"/>
    </row>
    <row r="1364" spans="3:4" ht="12.75">
      <c r="C1364" s="80"/>
      <c r="D1364" s="80"/>
    </row>
    <row r="1365" spans="3:4" ht="12.75">
      <c r="C1365" s="80"/>
      <c r="D1365" s="80"/>
    </row>
    <row r="1366" spans="3:4" ht="12.75">
      <c r="C1366" s="80"/>
      <c r="D1366" s="80"/>
    </row>
    <row r="1367" spans="3:4" ht="12.75">
      <c r="C1367" s="80"/>
      <c r="D1367" s="80"/>
    </row>
    <row r="1368" spans="3:4" ht="12.75">
      <c r="C1368" s="80"/>
      <c r="D1368" s="80"/>
    </row>
    <row r="1369" spans="3:4" ht="12.75">
      <c r="C1369" s="80"/>
      <c r="D1369" s="80"/>
    </row>
    <row r="1370" spans="3:4" ht="12.75">
      <c r="C1370" s="80"/>
      <c r="D1370" s="80"/>
    </row>
  </sheetData>
  <sheetProtection/>
  <mergeCells count="2">
    <mergeCell ref="D3:E3"/>
    <mergeCell ref="C155:D155"/>
  </mergeCells>
  <printOptions horizontalCentered="1"/>
  <pageMargins left="0.26" right="0.33" top="0.58" bottom="0.45" header="0.19" footer="0.22"/>
  <pageSetup horizontalDpi="300" verticalDpi="300" orientation="landscape" paperSize="9" scale="70" r:id="rId1"/>
  <headerFooter alignWithMargins="0">
    <oddFooter>&amp;CStranica &amp;P</oddFooter>
  </headerFooter>
  <rowBreaks count="3" manualBreakCount="3">
    <brk id="70" min="2" max="9" man="1"/>
    <brk id="134" min="2" max="9" man="1"/>
    <brk id="208" min="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S55"/>
  <sheetViews>
    <sheetView workbookViewId="0" topLeftCell="C1">
      <selection activeCell="A19" sqref="A19:H20"/>
    </sheetView>
  </sheetViews>
  <sheetFormatPr defaultColWidth="9.140625" defaultRowHeight="12.75"/>
  <cols>
    <col min="1" max="1" width="18.421875" style="434" hidden="1" customWidth="1"/>
    <col min="2" max="2" width="9.57421875" style="434" hidden="1" customWidth="1"/>
    <col min="3" max="3" width="12.421875" style="434" customWidth="1"/>
    <col min="4" max="4" width="58.140625" style="434" customWidth="1"/>
    <col min="5" max="5" width="19.7109375" style="434" customWidth="1"/>
    <col min="6" max="6" width="19.140625" style="434" customWidth="1"/>
    <col min="7" max="7" width="19.421875" style="434" customWidth="1"/>
    <col min="8" max="8" width="19.140625" style="434" customWidth="1"/>
    <col min="9" max="9" width="9.140625" style="434" customWidth="1"/>
    <col min="10" max="10" width="8.140625" style="434" customWidth="1"/>
    <col min="11" max="11" width="10.140625" style="434" hidden="1" customWidth="1"/>
    <col min="12" max="16384" width="9.140625" style="434" customWidth="1"/>
  </cols>
  <sheetData>
    <row r="4" spans="4:6" ht="15" customHeight="1">
      <c r="D4" s="642" t="s">
        <v>175</v>
      </c>
      <c r="E4" s="635"/>
      <c r="F4" s="635"/>
    </row>
    <row r="7" spans="3:10" ht="18" hidden="1">
      <c r="C7" s="645" t="s">
        <v>869</v>
      </c>
      <c r="D7" s="645"/>
      <c r="E7" s="645"/>
      <c r="F7" s="645"/>
      <c r="G7" s="645"/>
      <c r="H7" s="645"/>
      <c r="I7" s="645"/>
      <c r="J7" s="645"/>
    </row>
    <row r="9" spans="1:2" ht="14.25">
      <c r="A9" s="434">
        <v>1</v>
      </c>
      <c r="B9" s="434">
        <v>2</v>
      </c>
    </row>
    <row r="10" ht="14.25">
      <c r="H10" s="437"/>
    </row>
    <row r="11" spans="1:10" ht="45">
      <c r="A11" s="434" t="s">
        <v>632</v>
      </c>
      <c r="B11" s="434" t="s">
        <v>640</v>
      </c>
      <c r="C11" s="440"/>
      <c r="D11" s="575" t="s">
        <v>862</v>
      </c>
      <c r="E11" s="564" t="s">
        <v>1014</v>
      </c>
      <c r="F11" s="568" t="s">
        <v>1015</v>
      </c>
      <c r="G11" s="568" t="s">
        <v>1016</v>
      </c>
      <c r="H11" s="564" t="s">
        <v>1017</v>
      </c>
      <c r="I11" s="570" t="s">
        <v>863</v>
      </c>
      <c r="J11" s="571" t="s">
        <v>548</v>
      </c>
    </row>
    <row r="12" spans="3:12" s="435" customFormat="1" ht="12">
      <c r="C12" s="572">
        <v>1</v>
      </c>
      <c r="D12" s="572">
        <v>2</v>
      </c>
      <c r="E12" s="573">
        <v>3</v>
      </c>
      <c r="F12" s="573">
        <v>4</v>
      </c>
      <c r="G12" s="573">
        <v>5</v>
      </c>
      <c r="H12" s="573">
        <v>6</v>
      </c>
      <c r="I12" s="572">
        <v>7</v>
      </c>
      <c r="J12" s="572">
        <v>8</v>
      </c>
      <c r="L12" s="576"/>
    </row>
    <row r="13" spans="1:11" ht="14.25">
      <c r="A13" s="434" t="s">
        <v>639</v>
      </c>
      <c r="B13" s="444">
        <v>1</v>
      </c>
      <c r="C13" s="444">
        <v>1</v>
      </c>
      <c r="D13" s="445" t="s">
        <v>871</v>
      </c>
      <c r="E13" s="327">
        <v>7077061.75</v>
      </c>
      <c r="F13" s="327">
        <v>9345000</v>
      </c>
      <c r="G13" s="483">
        <v>9345000</v>
      </c>
      <c r="H13" s="327">
        <v>5273041.62</v>
      </c>
      <c r="I13" s="358">
        <f>H13/E13*100</f>
        <v>74.5089107071872</v>
      </c>
      <c r="J13" s="358">
        <f>H13/G13*100</f>
        <v>56.42634157303371</v>
      </c>
      <c r="K13" s="434">
        <v>-1</v>
      </c>
    </row>
    <row r="14" spans="1:11" ht="13.5" customHeight="1">
      <c r="A14" s="434" t="s">
        <v>639</v>
      </c>
      <c r="B14" s="444">
        <v>2</v>
      </c>
      <c r="C14" s="444">
        <v>2</v>
      </c>
      <c r="D14" s="439" t="s">
        <v>365</v>
      </c>
      <c r="E14" s="441"/>
      <c r="F14" s="327"/>
      <c r="G14" s="327"/>
      <c r="H14" s="327"/>
      <c r="I14" s="228" t="e">
        <v>#DIV/0!</v>
      </c>
      <c r="J14" s="228" t="e">
        <v>#DIV/0!</v>
      </c>
      <c r="K14" s="434">
        <v>-1</v>
      </c>
    </row>
    <row r="15" spans="1:11" ht="14.25">
      <c r="A15" s="434" t="s">
        <v>639</v>
      </c>
      <c r="B15" s="444">
        <v>3</v>
      </c>
      <c r="C15" s="444">
        <v>3</v>
      </c>
      <c r="D15" s="439" t="s">
        <v>864</v>
      </c>
      <c r="E15" s="327"/>
      <c r="F15" s="484"/>
      <c r="G15" s="327"/>
      <c r="H15" s="327"/>
      <c r="I15" s="228" t="e">
        <v>#DIV/0!</v>
      </c>
      <c r="J15" s="228" t="e">
        <v>#DIV/0!</v>
      </c>
      <c r="K15" s="434">
        <v>-1</v>
      </c>
    </row>
    <row r="16" spans="1:10" ht="14.25">
      <c r="A16" s="434" t="s">
        <v>639</v>
      </c>
      <c r="B16" s="444">
        <v>4</v>
      </c>
      <c r="C16" s="444">
        <v>4</v>
      </c>
      <c r="D16" s="434" t="s">
        <v>865</v>
      </c>
      <c r="E16" s="327"/>
      <c r="F16" s="327">
        <v>4680000</v>
      </c>
      <c r="G16" s="327">
        <v>4680000</v>
      </c>
      <c r="H16" s="480">
        <v>2483936.3</v>
      </c>
      <c r="I16" s="589" t="e">
        <f aca="true" t="shared" si="0" ref="I16:I21">H16/E16*100</f>
        <v>#DIV/0!</v>
      </c>
      <c r="J16" s="358">
        <f aca="true" t="shared" si="1" ref="J16:J21">H16/G16*100</f>
        <v>53.07556196581196</v>
      </c>
    </row>
    <row r="17" spans="1:11" ht="14.25">
      <c r="A17" s="434" t="s">
        <v>639</v>
      </c>
      <c r="B17" s="444">
        <v>5</v>
      </c>
      <c r="C17" s="444">
        <v>5</v>
      </c>
      <c r="D17" s="439" t="s">
        <v>866</v>
      </c>
      <c r="E17" s="327">
        <v>1818049.18</v>
      </c>
      <c r="F17" s="485">
        <v>27455000</v>
      </c>
      <c r="G17" s="327">
        <v>27455000</v>
      </c>
      <c r="H17" s="327">
        <v>782952.88</v>
      </c>
      <c r="I17" s="358">
        <f t="shared" si="0"/>
        <v>43.06555007494352</v>
      </c>
      <c r="J17" s="358">
        <f t="shared" si="1"/>
        <v>2.851767911127299</v>
      </c>
      <c r="K17" s="434">
        <v>-1</v>
      </c>
    </row>
    <row r="18" spans="1:11" ht="14.25">
      <c r="A18" s="434" t="s">
        <v>639</v>
      </c>
      <c r="B18" s="444">
        <v>6</v>
      </c>
      <c r="C18" s="444">
        <v>6</v>
      </c>
      <c r="D18" s="446" t="s">
        <v>867</v>
      </c>
      <c r="E18" s="327">
        <v>13000</v>
      </c>
      <c r="F18" s="327">
        <v>20000</v>
      </c>
      <c r="G18" s="327">
        <v>20000</v>
      </c>
      <c r="H18" s="327">
        <v>11500</v>
      </c>
      <c r="I18" s="358">
        <f t="shared" si="0"/>
        <v>88.46153846153845</v>
      </c>
      <c r="J18" s="358">
        <f t="shared" si="1"/>
        <v>57.49999999999999</v>
      </c>
      <c r="K18" s="434">
        <v>-1</v>
      </c>
    </row>
    <row r="19" spans="1:11" ht="14.25">
      <c r="A19" s="434" t="s">
        <v>639</v>
      </c>
      <c r="B19" s="436">
        <v>7</v>
      </c>
      <c r="C19" s="436">
        <v>7</v>
      </c>
      <c r="D19" s="447" t="s">
        <v>367</v>
      </c>
      <c r="E19" s="327"/>
      <c r="F19" s="482"/>
      <c r="G19" s="327"/>
      <c r="H19" s="481"/>
      <c r="I19" s="589" t="e">
        <f t="shared" si="0"/>
        <v>#DIV/0!</v>
      </c>
      <c r="J19" s="589" t="e">
        <f t="shared" si="1"/>
        <v>#DIV/0!</v>
      </c>
      <c r="K19" s="434">
        <v>-1</v>
      </c>
    </row>
    <row r="20" spans="1:11" ht="14.25">
      <c r="A20" s="434" t="s">
        <v>639</v>
      </c>
      <c r="B20" s="444">
        <v>8</v>
      </c>
      <c r="C20" s="444">
        <v>8</v>
      </c>
      <c r="D20" s="448" t="s">
        <v>366</v>
      </c>
      <c r="E20" s="327"/>
      <c r="F20" s="482"/>
      <c r="G20" s="327"/>
      <c r="H20" s="481"/>
      <c r="I20" s="589" t="e">
        <f t="shared" si="0"/>
        <v>#DIV/0!</v>
      </c>
      <c r="J20" s="589" t="e">
        <f t="shared" si="1"/>
        <v>#DIV/0!</v>
      </c>
      <c r="K20" s="434">
        <v>-1</v>
      </c>
    </row>
    <row r="21" spans="3:10" s="432" customFormat="1" ht="19.5" customHeight="1">
      <c r="C21" s="440"/>
      <c r="D21" s="474" t="s">
        <v>176</v>
      </c>
      <c r="E21" s="431">
        <f>SUM(E13:E20)</f>
        <v>8908110.93</v>
      </c>
      <c r="F21" s="431">
        <f>SUM(F13:F20)</f>
        <v>41500000</v>
      </c>
      <c r="G21" s="431">
        <f>SUM(G13:G20)</f>
        <v>41500000</v>
      </c>
      <c r="H21" s="431">
        <f>SUM(H13:H20)</f>
        <v>8551430.8</v>
      </c>
      <c r="I21" s="443">
        <f t="shared" si="0"/>
        <v>95.99600709058527</v>
      </c>
      <c r="J21" s="443">
        <f t="shared" si="1"/>
        <v>20.605857349397592</v>
      </c>
    </row>
    <row r="22" spans="3:10" s="432" customFormat="1" ht="19.5" customHeight="1" hidden="1">
      <c r="C22" s="449"/>
      <c r="D22" s="449"/>
      <c r="E22" s="450"/>
      <c r="F22" s="450"/>
      <c r="G22" s="450"/>
      <c r="H22" s="450"/>
      <c r="I22" s="451"/>
      <c r="J22" s="450"/>
    </row>
    <row r="23" spans="3:10" s="432" customFormat="1" ht="19.5" customHeight="1" hidden="1">
      <c r="C23" s="449"/>
      <c r="D23" s="449"/>
      <c r="E23" s="450"/>
      <c r="F23" s="450"/>
      <c r="G23" s="450"/>
      <c r="H23" s="450"/>
      <c r="I23" s="451"/>
      <c r="J23" s="450"/>
    </row>
    <row r="24" spans="3:10" s="432" customFormat="1" ht="19.5" customHeight="1" hidden="1">
      <c r="C24" s="449"/>
      <c r="D24" s="449"/>
      <c r="E24" s="450"/>
      <c r="F24" s="450"/>
      <c r="G24" s="450"/>
      <c r="H24" s="450"/>
      <c r="I24" s="451"/>
      <c r="J24" s="450"/>
    </row>
    <row r="25" spans="4:8" ht="14.25">
      <c r="D25"/>
      <c r="E25"/>
      <c r="F25"/>
      <c r="G25"/>
      <c r="H25"/>
    </row>
    <row r="26" spans="4:8" ht="14.25">
      <c r="D26"/>
      <c r="E26"/>
      <c r="F26"/>
      <c r="G26"/>
      <c r="H26"/>
    </row>
    <row r="27" spans="4:8" ht="14.25">
      <c r="D27"/>
      <c r="E27"/>
      <c r="F27"/>
      <c r="G27"/>
      <c r="H27"/>
    </row>
    <row r="28" spans="4:8" ht="14.25">
      <c r="D28"/>
      <c r="E28"/>
      <c r="F28"/>
      <c r="G28"/>
      <c r="H28"/>
    </row>
    <row r="29" spans="4:8" ht="14.25">
      <c r="D29"/>
      <c r="E29"/>
      <c r="F29"/>
      <c r="G29"/>
      <c r="H29"/>
    </row>
    <row r="30" spans="4:8" ht="14.25" hidden="1">
      <c r="D30"/>
      <c r="E30"/>
      <c r="F30"/>
      <c r="G30"/>
      <c r="H30"/>
    </row>
    <row r="31" spans="3:10" ht="18" hidden="1">
      <c r="C31" s="645" t="s">
        <v>870</v>
      </c>
      <c r="D31" s="645"/>
      <c r="E31" s="645"/>
      <c r="F31" s="645"/>
      <c r="G31" s="645"/>
      <c r="H31" s="645"/>
      <c r="I31" s="645"/>
      <c r="J31" s="645"/>
    </row>
    <row r="34" ht="14.25">
      <c r="H34" s="437"/>
    </row>
    <row r="35" spans="1:10" ht="45">
      <c r="A35" s="434" t="s">
        <v>632</v>
      </c>
      <c r="B35" s="434" t="s">
        <v>640</v>
      </c>
      <c r="C35" s="575"/>
      <c r="D35" s="577" t="s">
        <v>862</v>
      </c>
      <c r="E35" s="564" t="s">
        <v>1014</v>
      </c>
      <c r="F35" s="568" t="s">
        <v>1015</v>
      </c>
      <c r="G35" s="568" t="s">
        <v>1016</v>
      </c>
      <c r="H35" s="564" t="s">
        <v>1017</v>
      </c>
      <c r="I35" s="568" t="s">
        <v>863</v>
      </c>
      <c r="J35" s="570" t="s">
        <v>548</v>
      </c>
    </row>
    <row r="36" spans="3:10" s="435" customFormat="1" ht="12">
      <c r="C36" s="572">
        <v>1</v>
      </c>
      <c r="D36" s="572">
        <v>2</v>
      </c>
      <c r="E36" s="573">
        <v>3</v>
      </c>
      <c r="F36" s="573">
        <v>4</v>
      </c>
      <c r="G36" s="573">
        <v>5</v>
      </c>
      <c r="H36" s="573">
        <v>6</v>
      </c>
      <c r="I36" s="573">
        <v>7</v>
      </c>
      <c r="J36" s="572">
        <v>8</v>
      </c>
    </row>
    <row r="37" spans="1:10" ht="14.25">
      <c r="A37" s="434" t="s">
        <v>506</v>
      </c>
      <c r="B37" s="444">
        <v>1</v>
      </c>
      <c r="C37" s="444">
        <v>1</v>
      </c>
      <c r="D37" s="445" t="s">
        <v>871</v>
      </c>
      <c r="E37" s="327">
        <v>5955865.42</v>
      </c>
      <c r="F37" s="327">
        <v>11240000</v>
      </c>
      <c r="G37" s="483">
        <v>11240000</v>
      </c>
      <c r="H37" s="327">
        <v>4961212.8</v>
      </c>
      <c r="I37" s="358">
        <f>H37/E37*100</f>
        <v>83.29961223334693</v>
      </c>
      <c r="J37" s="358">
        <f>H37/G37*100</f>
        <v>44.13890391459074</v>
      </c>
    </row>
    <row r="38" spans="1:10" ht="13.5" customHeight="1">
      <c r="A38" s="434" t="s">
        <v>506</v>
      </c>
      <c r="B38" s="444">
        <v>2</v>
      </c>
      <c r="C38" s="444">
        <v>2</v>
      </c>
      <c r="D38" s="439" t="s">
        <v>365</v>
      </c>
      <c r="E38" s="327"/>
      <c r="F38" s="327"/>
      <c r="G38" s="327"/>
      <c r="H38" s="327"/>
      <c r="I38" s="122" t="e">
        <v>#DIV/0!</v>
      </c>
      <c r="J38" s="122" t="e">
        <v>#DIV/0!</v>
      </c>
    </row>
    <row r="39" spans="1:10" ht="14.25">
      <c r="A39" s="434" t="s">
        <v>506</v>
      </c>
      <c r="B39" s="444">
        <v>3</v>
      </c>
      <c r="C39" s="444">
        <v>3</v>
      </c>
      <c r="D39" s="439" t="s">
        <v>864</v>
      </c>
      <c r="E39" s="327"/>
      <c r="F39" s="327"/>
      <c r="G39" s="327"/>
      <c r="H39" s="327"/>
      <c r="I39" s="122" t="e">
        <v>#DIV/0!</v>
      </c>
      <c r="J39" s="122" t="e">
        <v>#DIV/0!</v>
      </c>
    </row>
    <row r="40" spans="1:10" ht="14.25">
      <c r="A40" s="434" t="s">
        <v>506</v>
      </c>
      <c r="B40" s="444">
        <v>4</v>
      </c>
      <c r="C40" s="444">
        <v>4</v>
      </c>
      <c r="D40" s="434" t="s">
        <v>865</v>
      </c>
      <c r="E40" s="327"/>
      <c r="F40" s="327">
        <v>4680000</v>
      </c>
      <c r="G40" s="327">
        <v>4680000</v>
      </c>
      <c r="H40" s="327">
        <v>2464013.93</v>
      </c>
      <c r="I40" s="589" t="e">
        <f>H40/E40*100</f>
        <v>#DIV/0!</v>
      </c>
      <c r="J40" s="358">
        <f>H40/G40*100</f>
        <v>52.649870299145306</v>
      </c>
    </row>
    <row r="41" spans="1:10" ht="14.25">
      <c r="A41" s="434" t="s">
        <v>506</v>
      </c>
      <c r="B41" s="444">
        <v>5</v>
      </c>
      <c r="C41" s="444">
        <v>5</v>
      </c>
      <c r="D41" s="439" t="s">
        <v>866</v>
      </c>
      <c r="E41" s="327">
        <v>1679736.73</v>
      </c>
      <c r="F41" s="327">
        <v>25560000</v>
      </c>
      <c r="G41" s="327">
        <v>25560000</v>
      </c>
      <c r="H41" s="327">
        <v>583769.03</v>
      </c>
      <c r="I41" s="358">
        <f>H41/E41*100</f>
        <v>34.75360272677969</v>
      </c>
      <c r="J41" s="358">
        <f>H41/G41*100</f>
        <v>2.283916392801252</v>
      </c>
    </row>
    <row r="42" spans="1:10" ht="14.25">
      <c r="A42" s="434" t="s">
        <v>506</v>
      </c>
      <c r="B42" s="444">
        <v>6</v>
      </c>
      <c r="C42" s="444">
        <v>6</v>
      </c>
      <c r="D42" s="446" t="s">
        <v>867</v>
      </c>
      <c r="E42" s="327">
        <v>13000</v>
      </c>
      <c r="F42" s="487">
        <v>20000</v>
      </c>
      <c r="G42" s="327">
        <v>20000</v>
      </c>
      <c r="H42" s="486">
        <v>11500</v>
      </c>
      <c r="I42" s="358">
        <f>H42/E42*100</f>
        <v>88.46153846153845</v>
      </c>
      <c r="J42" s="358">
        <f>H42/G42*100</f>
        <v>57.49999999999999</v>
      </c>
    </row>
    <row r="43" spans="1:10" ht="14.25">
      <c r="A43" s="434" t="s">
        <v>506</v>
      </c>
      <c r="B43" s="436">
        <v>7</v>
      </c>
      <c r="C43" s="436">
        <v>7</v>
      </c>
      <c r="D43" s="447" t="s">
        <v>367</v>
      </c>
      <c r="E43" s="327"/>
      <c r="F43" s="487"/>
      <c r="G43" s="327"/>
      <c r="H43" s="486"/>
      <c r="I43" s="122" t="e">
        <v>#DIV/0!</v>
      </c>
      <c r="J43" s="122" t="e">
        <v>#DIV/0!</v>
      </c>
    </row>
    <row r="44" spans="1:10" ht="14.25">
      <c r="A44" s="434" t="s">
        <v>506</v>
      </c>
      <c r="B44" s="444">
        <v>8</v>
      </c>
      <c r="C44" s="444">
        <v>8</v>
      </c>
      <c r="D44" s="448" t="s">
        <v>366</v>
      </c>
      <c r="E44" s="327"/>
      <c r="F44" s="487"/>
      <c r="G44" s="327"/>
      <c r="H44" s="486"/>
      <c r="I44" s="589" t="e">
        <f>H44/E44*100</f>
        <v>#DIV/0!</v>
      </c>
      <c r="J44" s="589" t="e">
        <f>H44/G44*100</f>
        <v>#DIV/0!</v>
      </c>
    </row>
    <row r="45" spans="3:10" s="432" customFormat="1" ht="19.5" customHeight="1">
      <c r="C45" s="440"/>
      <c r="D45" s="474" t="s">
        <v>177</v>
      </c>
      <c r="E45" s="431">
        <f>SUM(E37:E44)</f>
        <v>7648602.15</v>
      </c>
      <c r="F45" s="431">
        <f>SUM(F37:F44)</f>
        <v>41500000</v>
      </c>
      <c r="G45" s="431">
        <f>SUM(G37:G44)</f>
        <v>41500000</v>
      </c>
      <c r="H45" s="431">
        <f>SUM(H37:H44)</f>
        <v>8020495.760000001</v>
      </c>
      <c r="I45" s="443">
        <f>H45/E45*100</f>
        <v>104.86224283479042</v>
      </c>
      <c r="J45" s="443">
        <f>H45/G45*100</f>
        <v>19.326495807228916</v>
      </c>
    </row>
    <row r="46" spans="1:10" ht="14.25">
      <c r="A46" s="434" t="s">
        <v>125</v>
      </c>
      <c r="C46" s="625"/>
      <c r="D46" s="625"/>
      <c r="E46" s="625"/>
      <c r="F46" s="625"/>
      <c r="G46" s="625"/>
      <c r="H46" s="625"/>
      <c r="I46" s="625"/>
      <c r="J46" s="625"/>
    </row>
    <row r="47" spans="3:10" ht="14.25">
      <c r="C47" s="625"/>
      <c r="D47" s="625"/>
      <c r="E47" s="625"/>
      <c r="F47" s="625"/>
      <c r="G47" s="625"/>
      <c r="H47" s="625"/>
      <c r="I47" s="625"/>
      <c r="J47" s="625"/>
    </row>
    <row r="48" spans="3:10" ht="14.25">
      <c r="C48" s="625"/>
      <c r="D48" s="625"/>
      <c r="E48" s="625"/>
      <c r="F48" s="625"/>
      <c r="G48" s="625"/>
      <c r="H48" s="625"/>
      <c r="I48" s="625"/>
      <c r="J48" s="625"/>
    </row>
    <row r="49" spans="3:10" ht="14.25">
      <c r="C49" s="625"/>
      <c r="D49" s="625"/>
      <c r="E49" s="625"/>
      <c r="F49" s="625"/>
      <c r="G49" s="625"/>
      <c r="H49" s="625"/>
      <c r="I49" s="625"/>
      <c r="J49" s="625"/>
    </row>
    <row r="51" spans="6:7" ht="14.25">
      <c r="F51" s="441"/>
      <c r="G51" s="441"/>
    </row>
    <row r="55" ht="15">
      <c r="S55" s="438"/>
    </row>
  </sheetData>
  <sheetProtection/>
  <mergeCells count="3">
    <mergeCell ref="C7:J7"/>
    <mergeCell ref="C31:J31"/>
    <mergeCell ref="D4:F4"/>
  </mergeCells>
  <printOptions/>
  <pageMargins left="1.05" right="0.75" top="0.5" bottom="0.46" header="0.3" footer="0.24"/>
  <pageSetup fitToHeight="0" fitToWidth="1" horizontalDpi="600" verticalDpi="600" orientation="landscape" paperSize="9" scale="77" r:id="rId1"/>
  <headerFooter>
    <oddFooter>&amp;CStranica &amp;P</oddFoot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R90"/>
  <sheetViews>
    <sheetView workbookViewId="0" topLeftCell="C2">
      <selection activeCell="A19" sqref="A19:H20"/>
    </sheetView>
  </sheetViews>
  <sheetFormatPr defaultColWidth="9.140625" defaultRowHeight="12.75"/>
  <cols>
    <col min="1" max="1" width="0" style="434" hidden="1" customWidth="1"/>
    <col min="2" max="2" width="0" style="479" hidden="1" customWidth="1"/>
    <col min="3" max="3" width="12.421875" style="434" customWidth="1"/>
    <col min="4" max="4" width="71.140625" style="434" bestFit="1" customWidth="1"/>
    <col min="5" max="5" width="19.00390625" style="434" customWidth="1"/>
    <col min="6" max="6" width="19.140625" style="434" customWidth="1"/>
    <col min="7" max="7" width="19.421875" style="434" customWidth="1"/>
    <col min="8" max="8" width="18.7109375" style="434" customWidth="1"/>
    <col min="9" max="9" width="9.140625" style="434" customWidth="1"/>
    <col min="10" max="10" width="8.140625" style="434" customWidth="1"/>
    <col min="11" max="16384" width="9.140625" style="434" customWidth="1"/>
  </cols>
  <sheetData>
    <row r="3" spans="3:10" ht="30.75" customHeight="1">
      <c r="C3" s="442"/>
      <c r="D3" s="642"/>
      <c r="E3" s="635"/>
      <c r="F3" s="442"/>
      <c r="G3" s="442"/>
      <c r="H3" s="442"/>
      <c r="I3" s="442"/>
      <c r="J3" s="442"/>
    </row>
    <row r="4" spans="3:10" ht="18" customHeight="1">
      <c r="C4" s="442"/>
      <c r="D4" s="642" t="s">
        <v>178</v>
      </c>
      <c r="E4" s="635"/>
      <c r="F4" s="442"/>
      <c r="G4" s="442"/>
      <c r="H4" s="442"/>
      <c r="I4" s="442"/>
      <c r="J4" s="442"/>
    </row>
    <row r="5" spans="3:10" ht="24" customHeight="1">
      <c r="C5" s="442"/>
      <c r="D5" s="442"/>
      <c r="E5" s="442"/>
      <c r="F5" s="442"/>
      <c r="G5" s="442"/>
      <c r="H5" s="442"/>
      <c r="I5" s="442"/>
      <c r="J5" s="442"/>
    </row>
    <row r="6" spans="3:10" ht="18">
      <c r="C6" s="442"/>
      <c r="D6" s="442"/>
      <c r="E6" s="442"/>
      <c r="F6" s="442"/>
      <c r="G6" s="442"/>
      <c r="H6" s="442"/>
      <c r="I6" s="442"/>
      <c r="J6" s="442"/>
    </row>
    <row r="7" spans="1:2" ht="14.25">
      <c r="A7" s="434">
        <v>1</v>
      </c>
      <c r="B7" s="479">
        <v>2</v>
      </c>
    </row>
    <row r="8" ht="14.25">
      <c r="H8" s="584"/>
    </row>
    <row r="9" spans="3:10" ht="45">
      <c r="C9" s="566"/>
      <c r="D9" s="567" t="s">
        <v>862</v>
      </c>
      <c r="E9" s="565" t="s">
        <v>1018</v>
      </c>
      <c r="F9" s="568" t="s">
        <v>1015</v>
      </c>
      <c r="G9" s="569" t="s">
        <v>1016</v>
      </c>
      <c r="H9" s="564" t="s">
        <v>1019</v>
      </c>
      <c r="I9" s="570" t="s">
        <v>863</v>
      </c>
      <c r="J9" s="571" t="s">
        <v>548</v>
      </c>
    </row>
    <row r="10" spans="1:10" ht="14.25">
      <c r="A10" s="434" t="s">
        <v>637</v>
      </c>
      <c r="B10" s="479" t="s">
        <v>641</v>
      </c>
      <c r="C10" s="572">
        <v>1</v>
      </c>
      <c r="D10" s="572">
        <v>2</v>
      </c>
      <c r="E10" s="573">
        <v>3</v>
      </c>
      <c r="F10" s="574">
        <v>4</v>
      </c>
      <c r="G10" s="573">
        <v>5</v>
      </c>
      <c r="H10" s="573">
        <v>6</v>
      </c>
      <c r="I10" s="572">
        <v>7</v>
      </c>
      <c r="J10" s="572">
        <v>8</v>
      </c>
    </row>
    <row r="11" spans="2:10" s="432" customFormat="1" ht="15">
      <c r="B11" s="478"/>
      <c r="C11" s="509" t="s">
        <v>873</v>
      </c>
      <c r="D11" s="497" t="s">
        <v>872</v>
      </c>
      <c r="E11" s="494">
        <f>E12+E13+E14+E15+E16+E17+E19</f>
        <v>2534279.5999999996</v>
      </c>
      <c r="F11" s="526">
        <f>F12+F13+F14+F15+F16+F17+F19</f>
        <v>6641000</v>
      </c>
      <c r="G11" s="494">
        <f>G12+G13+G14+G15+G16+G17+G19</f>
        <v>6641000</v>
      </c>
      <c r="H11" s="526">
        <f>H12+H13+H14+H15+H16+H17+H19</f>
        <v>2363995.37</v>
      </c>
      <c r="I11" s="494">
        <f>H11/E11%</f>
        <v>93.28076389045631</v>
      </c>
      <c r="J11" s="494">
        <f>H11/G11%</f>
        <v>35.59697891883753</v>
      </c>
    </row>
    <row r="12" spans="1:10" s="433" customFormat="1" ht="15.75" customHeight="1">
      <c r="A12" s="434" t="s">
        <v>506</v>
      </c>
      <c r="B12" s="477" t="s">
        <v>900</v>
      </c>
      <c r="C12" s="508" t="s">
        <v>900</v>
      </c>
      <c r="D12" s="496" t="s">
        <v>899</v>
      </c>
      <c r="E12" s="541">
        <v>2232123.78</v>
      </c>
      <c r="F12" s="540">
        <v>5126000</v>
      </c>
      <c r="G12" s="541">
        <v>5126000</v>
      </c>
      <c r="H12" s="540">
        <v>2258878.2</v>
      </c>
      <c r="I12" s="540">
        <f aca="true" t="shared" si="0" ref="I12:I75">H12/E12%</f>
        <v>101.19860825997742</v>
      </c>
      <c r="J12" s="540">
        <f aca="true" t="shared" si="1" ref="J12:J75">H12/G12%</f>
        <v>44.06707374170894</v>
      </c>
    </row>
    <row r="13" spans="2:10" s="433" customFormat="1" ht="13.5" customHeight="1" hidden="1">
      <c r="B13" s="510" t="s">
        <v>907</v>
      </c>
      <c r="C13" s="502" t="s">
        <v>907</v>
      </c>
      <c r="D13" s="496" t="s">
        <v>908</v>
      </c>
      <c r="E13" s="541"/>
      <c r="F13" s="541"/>
      <c r="G13" s="541"/>
      <c r="H13" s="541"/>
      <c r="I13" s="541" t="e">
        <f t="shared" si="0"/>
        <v>#DIV/0!</v>
      </c>
      <c r="J13" s="541" t="e">
        <f t="shared" si="1"/>
        <v>#DIV/0!</v>
      </c>
    </row>
    <row r="14" spans="1:10" s="433" customFormat="1" ht="14.25">
      <c r="A14" s="434" t="s">
        <v>506</v>
      </c>
      <c r="B14" s="477" t="s">
        <v>909</v>
      </c>
      <c r="C14" s="508" t="s">
        <v>909</v>
      </c>
      <c r="D14" s="496" t="s">
        <v>910</v>
      </c>
      <c r="E14" s="540">
        <v>302155.82</v>
      </c>
      <c r="F14" s="541">
        <v>1515000</v>
      </c>
      <c r="G14" s="540">
        <v>1515000</v>
      </c>
      <c r="H14" s="541">
        <v>105117.17</v>
      </c>
      <c r="I14" s="540">
        <f t="shared" si="0"/>
        <v>34.78906016107848</v>
      </c>
      <c r="J14" s="540">
        <f t="shared" si="1"/>
        <v>6.93842706270627</v>
      </c>
    </row>
    <row r="15" spans="2:10" s="433" customFormat="1" ht="13.5" customHeight="1" hidden="1">
      <c r="B15" s="511"/>
      <c r="C15" s="502" t="s">
        <v>911</v>
      </c>
      <c r="D15" s="496" t="s">
        <v>912</v>
      </c>
      <c r="E15" s="542"/>
      <c r="F15" s="541"/>
      <c r="G15" s="542"/>
      <c r="H15" s="542"/>
      <c r="I15" s="541" t="e">
        <f t="shared" si="0"/>
        <v>#DIV/0!</v>
      </c>
      <c r="J15" s="541" t="e">
        <f t="shared" si="1"/>
        <v>#DIV/0!</v>
      </c>
    </row>
    <row r="16" spans="2:10" s="433" customFormat="1" ht="13.5" customHeight="1" hidden="1">
      <c r="B16" s="511"/>
      <c r="C16" s="502" t="s">
        <v>914</v>
      </c>
      <c r="D16" s="496" t="s">
        <v>913</v>
      </c>
      <c r="E16" s="541"/>
      <c r="F16" s="542"/>
      <c r="G16" s="541"/>
      <c r="H16" s="542"/>
      <c r="I16" s="541" t="e">
        <f t="shared" si="0"/>
        <v>#DIV/0!</v>
      </c>
      <c r="J16" s="541" t="e">
        <f t="shared" si="1"/>
        <v>#DIV/0!</v>
      </c>
    </row>
    <row r="17" spans="2:10" s="433" customFormat="1" ht="13.5" customHeight="1" hidden="1">
      <c r="B17" s="511"/>
      <c r="C17" s="502" t="s">
        <v>915</v>
      </c>
      <c r="D17" s="496" t="s">
        <v>916</v>
      </c>
      <c r="E17" s="542"/>
      <c r="F17" s="541"/>
      <c r="G17" s="542"/>
      <c r="H17" s="542"/>
      <c r="I17" s="541" t="e">
        <f t="shared" si="0"/>
        <v>#DIV/0!</v>
      </c>
      <c r="J17" s="541" t="e">
        <f t="shared" si="1"/>
        <v>#DIV/0!</v>
      </c>
    </row>
    <row r="18" spans="2:10" s="433" customFormat="1" ht="13.5" customHeight="1" hidden="1">
      <c r="B18" s="511"/>
      <c r="C18" s="502" t="s">
        <v>917</v>
      </c>
      <c r="D18" s="496" t="s">
        <v>918</v>
      </c>
      <c r="E18" s="541"/>
      <c r="F18" s="542"/>
      <c r="G18" s="542"/>
      <c r="H18" s="542"/>
      <c r="I18" s="541" t="e">
        <f t="shared" si="0"/>
        <v>#DIV/0!</v>
      </c>
      <c r="J18" s="541" t="e">
        <f t="shared" si="1"/>
        <v>#DIV/0!</v>
      </c>
    </row>
    <row r="19" spans="2:10" s="433" customFormat="1" ht="15.75" customHeight="1" hidden="1">
      <c r="B19" s="511"/>
      <c r="C19" s="502" t="s">
        <v>919</v>
      </c>
      <c r="D19" s="496" t="s">
        <v>920</v>
      </c>
      <c r="E19" s="542"/>
      <c r="F19" s="543"/>
      <c r="G19" s="542"/>
      <c r="H19" s="533"/>
      <c r="I19" s="541" t="e">
        <f t="shared" si="0"/>
        <v>#DIV/0!</v>
      </c>
      <c r="J19" s="541" t="e">
        <f t="shared" si="1"/>
        <v>#DIV/0!</v>
      </c>
    </row>
    <row r="20" spans="2:10" s="433" customFormat="1" ht="13.5" customHeight="1" hidden="1">
      <c r="B20" s="511"/>
      <c r="C20" s="491"/>
      <c r="D20" s="489"/>
      <c r="E20" s="544"/>
      <c r="F20" s="545"/>
      <c r="G20" s="544"/>
      <c r="H20" s="546"/>
      <c r="I20" s="541" t="e">
        <f t="shared" si="0"/>
        <v>#DIV/0!</v>
      </c>
      <c r="J20" s="541" t="e">
        <f t="shared" si="1"/>
        <v>#DIV/0!</v>
      </c>
    </row>
    <row r="21" spans="2:10" s="432" customFormat="1" ht="15" hidden="1">
      <c r="B21" s="478"/>
      <c r="C21" s="507" t="s">
        <v>874</v>
      </c>
      <c r="D21" s="497" t="s">
        <v>875</v>
      </c>
      <c r="E21" s="547">
        <f>E23</f>
        <v>0</v>
      </c>
      <c r="F21" s="548">
        <f>F23</f>
        <v>0</v>
      </c>
      <c r="G21" s="547">
        <f>G23</f>
        <v>0</v>
      </c>
      <c r="H21" s="548">
        <f>H23</f>
        <v>0</v>
      </c>
      <c r="I21" s="549" t="e">
        <f t="shared" si="0"/>
        <v>#DIV/0!</v>
      </c>
      <c r="J21" s="548" t="e">
        <f t="shared" si="1"/>
        <v>#DIV/0!</v>
      </c>
    </row>
    <row r="22" spans="2:10" s="432" customFormat="1" ht="13.5" customHeight="1" hidden="1">
      <c r="B22" s="478"/>
      <c r="C22" s="492" t="s">
        <v>921</v>
      </c>
      <c r="D22" s="490" t="s">
        <v>922</v>
      </c>
      <c r="E22" s="550"/>
      <c r="F22" s="551"/>
      <c r="G22" s="551"/>
      <c r="H22" s="551"/>
      <c r="I22" s="541" t="e">
        <f t="shared" si="0"/>
        <v>#DIV/0!</v>
      </c>
      <c r="J22" s="541" t="e">
        <f t="shared" si="1"/>
        <v>#DIV/0!</v>
      </c>
    </row>
    <row r="23" spans="2:10" s="433" customFormat="1" ht="13.5" customHeight="1" hidden="1">
      <c r="B23" s="511"/>
      <c r="C23" s="492" t="s">
        <v>901</v>
      </c>
      <c r="D23" s="488" t="s">
        <v>902</v>
      </c>
      <c r="E23" s="552"/>
      <c r="F23" s="553"/>
      <c r="G23" s="553"/>
      <c r="H23" s="553"/>
      <c r="I23" s="541" t="e">
        <f t="shared" si="0"/>
        <v>#DIV/0!</v>
      </c>
      <c r="J23" s="541" t="e">
        <f t="shared" si="1"/>
        <v>#DIV/0!</v>
      </c>
    </row>
    <row r="24" spans="2:10" s="433" customFormat="1" ht="13.5" customHeight="1" hidden="1">
      <c r="B24" s="511"/>
      <c r="C24" s="492" t="s">
        <v>923</v>
      </c>
      <c r="D24" s="490" t="s">
        <v>929</v>
      </c>
      <c r="E24" s="554"/>
      <c r="F24" s="544"/>
      <c r="G24" s="544"/>
      <c r="H24" s="544"/>
      <c r="I24" s="541" t="e">
        <f t="shared" si="0"/>
        <v>#DIV/0!</v>
      </c>
      <c r="J24" s="541" t="e">
        <f t="shared" si="1"/>
        <v>#DIV/0!</v>
      </c>
    </row>
    <row r="25" spans="2:10" s="433" customFormat="1" ht="13.5" customHeight="1" hidden="1">
      <c r="B25" s="511"/>
      <c r="C25" s="492" t="s">
        <v>930</v>
      </c>
      <c r="D25" s="490" t="s">
        <v>932</v>
      </c>
      <c r="E25" s="554"/>
      <c r="F25" s="544"/>
      <c r="G25" s="544"/>
      <c r="H25" s="544"/>
      <c r="I25" s="541" t="e">
        <f t="shared" si="0"/>
        <v>#DIV/0!</v>
      </c>
      <c r="J25" s="541" t="e">
        <f t="shared" si="1"/>
        <v>#DIV/0!</v>
      </c>
    </row>
    <row r="26" spans="2:10" s="433" customFormat="1" ht="13.5" customHeight="1" hidden="1">
      <c r="B26" s="511"/>
      <c r="C26" s="492" t="s">
        <v>931</v>
      </c>
      <c r="D26" s="490" t="s">
        <v>933</v>
      </c>
      <c r="E26" s="555"/>
      <c r="F26" s="544"/>
      <c r="G26" s="545"/>
      <c r="H26" s="544"/>
      <c r="I26" s="541" t="e">
        <f t="shared" si="0"/>
        <v>#DIV/0!</v>
      </c>
      <c r="J26" s="541" t="e">
        <f t="shared" si="1"/>
        <v>#DIV/0!</v>
      </c>
    </row>
    <row r="27" spans="2:10" s="432" customFormat="1" ht="15">
      <c r="B27" s="478"/>
      <c r="C27" s="507" t="s">
        <v>876</v>
      </c>
      <c r="D27" s="495" t="s">
        <v>877</v>
      </c>
      <c r="E27" s="548">
        <f>E29</f>
        <v>97000</v>
      </c>
      <c r="F27" s="556">
        <f>F29</f>
        <v>174000</v>
      </c>
      <c r="G27" s="548">
        <f>G29</f>
        <v>174000</v>
      </c>
      <c r="H27" s="556">
        <f>H29</f>
        <v>75000</v>
      </c>
      <c r="I27" s="548">
        <f t="shared" si="0"/>
        <v>77.31958762886597</v>
      </c>
      <c r="J27" s="548">
        <f t="shared" si="1"/>
        <v>43.10344827586207</v>
      </c>
    </row>
    <row r="28" spans="2:10" s="432" customFormat="1" ht="13.5" customHeight="1" hidden="1">
      <c r="B28" s="478"/>
      <c r="C28" s="499" t="s">
        <v>934</v>
      </c>
      <c r="D28" s="501" t="s">
        <v>935</v>
      </c>
      <c r="E28" s="541"/>
      <c r="F28" s="541"/>
      <c r="G28" s="541"/>
      <c r="H28" s="541"/>
      <c r="I28" s="541" t="e">
        <f t="shared" si="0"/>
        <v>#DIV/0!</v>
      </c>
      <c r="J28" s="541" t="e">
        <f t="shared" si="1"/>
        <v>#DIV/0!</v>
      </c>
    </row>
    <row r="29" spans="1:10" s="433" customFormat="1" ht="14.25">
      <c r="A29" s="434" t="s">
        <v>506</v>
      </c>
      <c r="B29" s="512" t="s">
        <v>903</v>
      </c>
      <c r="C29" s="498" t="s">
        <v>903</v>
      </c>
      <c r="D29" s="501" t="s">
        <v>904</v>
      </c>
      <c r="E29" s="541">
        <v>97000</v>
      </c>
      <c r="F29" s="540">
        <v>174000</v>
      </c>
      <c r="G29" s="541">
        <v>174000</v>
      </c>
      <c r="H29" s="540">
        <v>75000</v>
      </c>
      <c r="I29" s="541">
        <f t="shared" si="0"/>
        <v>77.31958762886597</v>
      </c>
      <c r="J29" s="540">
        <f t="shared" si="1"/>
        <v>43.10344827586207</v>
      </c>
    </row>
    <row r="30" spans="2:10" s="433" customFormat="1" ht="13.5" customHeight="1" hidden="1">
      <c r="B30" s="511"/>
      <c r="C30" s="499" t="s">
        <v>936</v>
      </c>
      <c r="D30" s="439" t="s">
        <v>937</v>
      </c>
      <c r="E30" s="541"/>
      <c r="F30" s="541"/>
      <c r="G30" s="541"/>
      <c r="H30" s="541"/>
      <c r="I30" s="541" t="e">
        <f t="shared" si="0"/>
        <v>#DIV/0!</v>
      </c>
      <c r="J30" s="541" t="e">
        <f t="shared" si="1"/>
        <v>#DIV/0!</v>
      </c>
    </row>
    <row r="31" spans="2:10" s="433" customFormat="1" ht="13.5" customHeight="1" hidden="1">
      <c r="B31" s="511"/>
      <c r="C31" s="499" t="s">
        <v>939</v>
      </c>
      <c r="D31" s="439" t="s">
        <v>938</v>
      </c>
      <c r="E31" s="541"/>
      <c r="F31" s="541"/>
      <c r="G31" s="541"/>
      <c r="H31" s="541"/>
      <c r="I31" s="541" t="e">
        <f t="shared" si="0"/>
        <v>#DIV/0!</v>
      </c>
      <c r="J31" s="541" t="e">
        <f t="shared" si="1"/>
        <v>#DIV/0!</v>
      </c>
    </row>
    <row r="32" spans="2:10" s="433" customFormat="1" ht="13.5" customHeight="1" hidden="1">
      <c r="B32" s="511"/>
      <c r="C32" s="499" t="s">
        <v>940</v>
      </c>
      <c r="D32" s="439" t="s">
        <v>942</v>
      </c>
      <c r="E32" s="541"/>
      <c r="F32" s="541"/>
      <c r="G32" s="541"/>
      <c r="H32" s="541"/>
      <c r="I32" s="541" t="e">
        <f t="shared" si="0"/>
        <v>#DIV/0!</v>
      </c>
      <c r="J32" s="541" t="e">
        <f t="shared" si="1"/>
        <v>#DIV/0!</v>
      </c>
    </row>
    <row r="33" spans="2:10" s="433" customFormat="1" ht="13.5" customHeight="1" hidden="1">
      <c r="B33" s="511"/>
      <c r="C33" s="499" t="s">
        <v>941</v>
      </c>
      <c r="D33" s="439" t="s">
        <v>943</v>
      </c>
      <c r="E33" s="541"/>
      <c r="F33" s="541"/>
      <c r="G33" s="541"/>
      <c r="H33" s="543"/>
      <c r="I33" s="541" t="e">
        <f t="shared" si="0"/>
        <v>#DIV/0!</v>
      </c>
      <c r="J33" s="541" t="e">
        <f t="shared" si="1"/>
        <v>#DIV/0!</v>
      </c>
    </row>
    <row r="34" spans="2:10" s="432" customFormat="1" ht="15">
      <c r="B34" s="478"/>
      <c r="C34" s="507" t="s">
        <v>878</v>
      </c>
      <c r="D34" s="497" t="s">
        <v>879</v>
      </c>
      <c r="E34" s="556">
        <f>E36+E39+E41</f>
        <v>68400</v>
      </c>
      <c r="F34" s="548">
        <f>F36+F39+F41</f>
        <v>435000</v>
      </c>
      <c r="G34" s="556">
        <f>G36+G39+G41</f>
        <v>435000</v>
      </c>
      <c r="H34" s="549">
        <f>H36+H39+H41</f>
        <v>155151.39</v>
      </c>
      <c r="I34" s="548">
        <f t="shared" si="0"/>
        <v>226.82951754385968</v>
      </c>
      <c r="J34" s="548">
        <f t="shared" si="1"/>
        <v>35.66698620689655</v>
      </c>
    </row>
    <row r="35" spans="2:10" s="432" customFormat="1" ht="13.5" customHeight="1" hidden="1">
      <c r="B35" s="478"/>
      <c r="C35" s="500" t="s">
        <v>944</v>
      </c>
      <c r="D35" s="501" t="s">
        <v>945</v>
      </c>
      <c r="E35" s="541"/>
      <c r="F35" s="541"/>
      <c r="G35" s="541"/>
      <c r="H35" s="541"/>
      <c r="I35" s="541" t="e">
        <f t="shared" si="0"/>
        <v>#DIV/0!</v>
      </c>
      <c r="J35" s="541" t="e">
        <f t="shared" si="1"/>
        <v>#DIV/0!</v>
      </c>
    </row>
    <row r="36" spans="1:10" s="433" customFormat="1" ht="14.25">
      <c r="A36" s="434" t="s">
        <v>506</v>
      </c>
      <c r="B36" s="512" t="s">
        <v>880</v>
      </c>
      <c r="C36" s="498" t="s">
        <v>880</v>
      </c>
      <c r="D36" s="439" t="s">
        <v>883</v>
      </c>
      <c r="E36" s="540">
        <v>68400</v>
      </c>
      <c r="F36" s="540">
        <v>435000</v>
      </c>
      <c r="G36" s="540">
        <v>435000</v>
      </c>
      <c r="H36" s="540">
        <v>155151.39</v>
      </c>
      <c r="I36" s="541">
        <f t="shared" si="0"/>
        <v>226.82951754385968</v>
      </c>
      <c r="J36" s="540">
        <f t="shared" si="1"/>
        <v>35.66698620689655</v>
      </c>
    </row>
    <row r="37" spans="2:10" s="433" customFormat="1" ht="13.5" customHeight="1" hidden="1">
      <c r="B37" s="511"/>
      <c r="C37" s="499" t="s">
        <v>946</v>
      </c>
      <c r="D37" s="439" t="s">
        <v>947</v>
      </c>
      <c r="E37" s="541"/>
      <c r="F37" s="541"/>
      <c r="G37" s="541"/>
      <c r="H37" s="541"/>
      <c r="I37" s="541" t="e">
        <f t="shared" si="0"/>
        <v>#DIV/0!</v>
      </c>
      <c r="J37" s="541" t="e">
        <f t="shared" si="1"/>
        <v>#DIV/0!</v>
      </c>
    </row>
    <row r="38" spans="2:10" s="433" customFormat="1" ht="13.5" customHeight="1" hidden="1">
      <c r="B38" s="511"/>
      <c r="C38" s="499" t="s">
        <v>949</v>
      </c>
      <c r="D38" s="439" t="s">
        <v>948</v>
      </c>
      <c r="E38" s="541"/>
      <c r="F38" s="541"/>
      <c r="G38" s="541"/>
      <c r="H38" s="541"/>
      <c r="I38" s="541" t="e">
        <f t="shared" si="0"/>
        <v>#DIV/0!</v>
      </c>
      <c r="J38" s="541" t="e">
        <f t="shared" si="1"/>
        <v>#DIV/0!</v>
      </c>
    </row>
    <row r="39" spans="2:10" s="433" customFormat="1" ht="13.5" customHeight="1" hidden="1">
      <c r="B39" s="511"/>
      <c r="C39" s="499" t="s">
        <v>881</v>
      </c>
      <c r="D39" s="439" t="s">
        <v>884</v>
      </c>
      <c r="E39" s="541"/>
      <c r="F39" s="541"/>
      <c r="G39" s="541"/>
      <c r="H39" s="541"/>
      <c r="I39" s="541" t="e">
        <f t="shared" si="0"/>
        <v>#DIV/0!</v>
      </c>
      <c r="J39" s="541" t="e">
        <f t="shared" si="1"/>
        <v>#DIV/0!</v>
      </c>
    </row>
    <row r="40" spans="2:10" s="433" customFormat="1" ht="13.5" customHeight="1" hidden="1">
      <c r="B40" s="511"/>
      <c r="C40" s="499" t="s">
        <v>950</v>
      </c>
      <c r="D40" s="439" t="s">
        <v>951</v>
      </c>
      <c r="E40" s="541"/>
      <c r="F40" s="541"/>
      <c r="G40" s="541"/>
      <c r="H40" s="541"/>
      <c r="I40" s="541" t="e">
        <f t="shared" si="0"/>
        <v>#DIV/0!</v>
      </c>
      <c r="J40" s="541" t="e">
        <f t="shared" si="1"/>
        <v>#DIV/0!</v>
      </c>
    </row>
    <row r="41" spans="2:10" s="433" customFormat="1" ht="13.5" customHeight="1" hidden="1">
      <c r="B41" s="511"/>
      <c r="C41" s="499" t="s">
        <v>882</v>
      </c>
      <c r="D41" s="439" t="s">
        <v>885</v>
      </c>
      <c r="E41" s="541"/>
      <c r="F41" s="541"/>
      <c r="G41" s="541"/>
      <c r="H41" s="541"/>
      <c r="I41" s="541" t="e">
        <f t="shared" si="0"/>
        <v>#DIV/0!</v>
      </c>
      <c r="J41" s="541" t="e">
        <f t="shared" si="1"/>
        <v>#DIV/0!</v>
      </c>
    </row>
    <row r="42" spans="2:10" s="433" customFormat="1" ht="13.5" customHeight="1" hidden="1">
      <c r="B42" s="511"/>
      <c r="C42" s="499" t="s">
        <v>952</v>
      </c>
      <c r="D42" s="439" t="s">
        <v>953</v>
      </c>
      <c r="E42" s="541"/>
      <c r="F42" s="541"/>
      <c r="G42" s="541"/>
      <c r="H42" s="541"/>
      <c r="I42" s="541" t="e">
        <f t="shared" si="0"/>
        <v>#DIV/0!</v>
      </c>
      <c r="J42" s="541" t="e">
        <f t="shared" si="1"/>
        <v>#DIV/0!</v>
      </c>
    </row>
    <row r="43" spans="2:10" s="433" customFormat="1" ht="13.5" customHeight="1" hidden="1">
      <c r="B43" s="511"/>
      <c r="C43" s="499" t="s">
        <v>954</v>
      </c>
      <c r="D43" s="439" t="s">
        <v>0</v>
      </c>
      <c r="E43" s="557"/>
      <c r="F43" s="545"/>
      <c r="G43" s="558"/>
      <c r="H43" s="541"/>
      <c r="I43" s="541" t="e">
        <f t="shared" si="0"/>
        <v>#DIV/0!</v>
      </c>
      <c r="J43" s="541" t="e">
        <f t="shared" si="1"/>
        <v>#DIV/0!</v>
      </c>
    </row>
    <row r="44" spans="2:10" s="432" customFormat="1" ht="15">
      <c r="B44" s="478"/>
      <c r="C44" s="507" t="s">
        <v>886</v>
      </c>
      <c r="D44" s="495" t="s">
        <v>766</v>
      </c>
      <c r="E44" s="548">
        <f>E45+E46+E47+E48+E49+E50</f>
        <v>121144.15</v>
      </c>
      <c r="F44" s="548">
        <f>F45+F46+F47+F48+F49+F50</f>
        <v>0</v>
      </c>
      <c r="G44" s="549">
        <f>G45+G46+G47+G48+G49+G50</f>
        <v>0</v>
      </c>
      <c r="H44" s="548">
        <f>H45+H46+H47+H48+H49+H50</f>
        <v>0</v>
      </c>
      <c r="I44" s="548">
        <f t="shared" si="0"/>
        <v>0</v>
      </c>
      <c r="J44" s="603" t="e">
        <f t="shared" si="1"/>
        <v>#DIV/0!</v>
      </c>
    </row>
    <row r="45" spans="3:10" ht="13.5" customHeight="1" hidden="1">
      <c r="C45" s="499" t="s">
        <v>887</v>
      </c>
      <c r="D45" s="439" t="s">
        <v>890</v>
      </c>
      <c r="E45" s="541"/>
      <c r="F45" s="541"/>
      <c r="G45" s="541"/>
      <c r="H45" s="541"/>
      <c r="I45" s="541" t="e">
        <f t="shared" si="0"/>
        <v>#DIV/0!</v>
      </c>
      <c r="J45" s="604" t="e">
        <f t="shared" si="1"/>
        <v>#DIV/0!</v>
      </c>
    </row>
    <row r="46" spans="3:10" ht="13.5" customHeight="1" hidden="1">
      <c r="C46" s="499" t="s">
        <v>888</v>
      </c>
      <c r="D46" s="439" t="s">
        <v>891</v>
      </c>
      <c r="E46" s="541"/>
      <c r="F46" s="541"/>
      <c r="G46" s="541"/>
      <c r="H46" s="541"/>
      <c r="I46" s="541" t="e">
        <f t="shared" si="0"/>
        <v>#DIV/0!</v>
      </c>
      <c r="J46" s="604" t="e">
        <f t="shared" si="1"/>
        <v>#DIV/0!</v>
      </c>
    </row>
    <row r="47" spans="3:10" ht="13.5" customHeight="1" hidden="1">
      <c r="C47" s="499" t="s">
        <v>1</v>
      </c>
      <c r="D47" s="439" t="s">
        <v>2</v>
      </c>
      <c r="E47" s="541"/>
      <c r="F47" s="541"/>
      <c r="G47" s="541"/>
      <c r="H47" s="541"/>
      <c r="I47" s="541" t="e">
        <f t="shared" si="0"/>
        <v>#DIV/0!</v>
      </c>
      <c r="J47" s="604" t="e">
        <f t="shared" si="1"/>
        <v>#DIV/0!</v>
      </c>
    </row>
    <row r="48" spans="3:10" ht="13.5" customHeight="1" hidden="1">
      <c r="C48" s="499" t="s">
        <v>4</v>
      </c>
      <c r="D48" s="439" t="s">
        <v>3</v>
      </c>
      <c r="E48" s="541"/>
      <c r="F48" s="541"/>
      <c r="G48" s="541"/>
      <c r="H48" s="541"/>
      <c r="I48" s="541" t="e">
        <f t="shared" si="0"/>
        <v>#DIV/0!</v>
      </c>
      <c r="J48" s="604" t="e">
        <f t="shared" si="1"/>
        <v>#DIV/0!</v>
      </c>
    </row>
    <row r="49" spans="1:10" ht="14.25">
      <c r="A49" s="434" t="s">
        <v>506</v>
      </c>
      <c r="B49" s="512" t="s">
        <v>905</v>
      </c>
      <c r="C49" s="498" t="s">
        <v>905</v>
      </c>
      <c r="D49" s="439" t="s">
        <v>906</v>
      </c>
      <c r="E49" s="541">
        <v>121144.15</v>
      </c>
      <c r="F49" s="541"/>
      <c r="G49" s="540"/>
      <c r="H49" s="540"/>
      <c r="I49" s="541">
        <f t="shared" si="0"/>
        <v>0</v>
      </c>
      <c r="J49" s="589" t="e">
        <f t="shared" si="1"/>
        <v>#DIV/0!</v>
      </c>
    </row>
    <row r="50" spans="3:10" ht="13.5" customHeight="1" hidden="1">
      <c r="C50" s="499" t="s">
        <v>889</v>
      </c>
      <c r="D50" s="439" t="s">
        <v>892</v>
      </c>
      <c r="E50" s="541"/>
      <c r="F50" s="541"/>
      <c r="G50" s="543"/>
      <c r="H50" s="541"/>
      <c r="I50" s="541" t="e">
        <f t="shared" si="0"/>
        <v>#DIV/0!</v>
      </c>
      <c r="J50" s="541" t="e">
        <f t="shared" si="1"/>
        <v>#DIV/0!</v>
      </c>
    </row>
    <row r="51" spans="2:10" s="432" customFormat="1" ht="15">
      <c r="B51" s="478"/>
      <c r="C51" s="507" t="s">
        <v>894</v>
      </c>
      <c r="D51" s="497" t="s">
        <v>893</v>
      </c>
      <c r="E51" s="548">
        <f>E52+E53+E54+E55+E56+E57</f>
        <v>2949801.09</v>
      </c>
      <c r="F51" s="548">
        <f>F52+F53+F54+F55+F56+F57</f>
        <v>29540000</v>
      </c>
      <c r="G51" s="548">
        <f>G52+G53+G54+G55+G56+G57</f>
        <v>29540000</v>
      </c>
      <c r="H51" s="548">
        <f>H52+H53+H54+H55+H56+H57</f>
        <v>3231775.31</v>
      </c>
      <c r="I51" s="548">
        <f t="shared" si="0"/>
        <v>109.55909267766934</v>
      </c>
      <c r="J51" s="548">
        <f t="shared" si="1"/>
        <v>10.940336188219364</v>
      </c>
    </row>
    <row r="52" spans="2:10" s="432" customFormat="1" ht="13.5" customHeight="1" hidden="1">
      <c r="B52" s="478"/>
      <c r="C52" s="503" t="s">
        <v>5</v>
      </c>
      <c r="D52" s="504" t="s">
        <v>6</v>
      </c>
      <c r="E52" s="541"/>
      <c r="F52" s="541"/>
      <c r="G52" s="541"/>
      <c r="H52" s="541"/>
      <c r="I52" s="541" t="e">
        <f t="shared" si="0"/>
        <v>#DIV/0!</v>
      </c>
      <c r="J52" s="541" t="e">
        <f t="shared" si="1"/>
        <v>#DIV/0!</v>
      </c>
    </row>
    <row r="53" spans="1:10" ht="14.25">
      <c r="A53" s="434" t="s">
        <v>506</v>
      </c>
      <c r="B53" s="512" t="s">
        <v>895</v>
      </c>
      <c r="C53" s="498" t="s">
        <v>895</v>
      </c>
      <c r="D53" s="439" t="s">
        <v>897</v>
      </c>
      <c r="E53" s="540">
        <v>2949801.09</v>
      </c>
      <c r="F53" s="541">
        <v>29540000</v>
      </c>
      <c r="G53" s="540">
        <v>29540000</v>
      </c>
      <c r="H53" s="540">
        <v>3231775.31</v>
      </c>
      <c r="I53" s="541">
        <f t="shared" si="0"/>
        <v>109.55909267766934</v>
      </c>
      <c r="J53" s="540">
        <f t="shared" si="1"/>
        <v>10.940336188219364</v>
      </c>
    </row>
    <row r="54" spans="3:10" ht="13.5" customHeight="1" hidden="1">
      <c r="C54" s="499" t="s">
        <v>896</v>
      </c>
      <c r="D54" s="439" t="s">
        <v>898</v>
      </c>
      <c r="E54" s="541"/>
      <c r="F54" s="541"/>
      <c r="G54" s="541"/>
      <c r="H54" s="541"/>
      <c r="I54" s="541" t="e">
        <f t="shared" si="0"/>
        <v>#DIV/0!</v>
      </c>
      <c r="J54" s="541" t="e">
        <f t="shared" si="1"/>
        <v>#DIV/0!</v>
      </c>
    </row>
    <row r="55" spans="3:10" ht="13.5" customHeight="1" hidden="1">
      <c r="C55" s="493" t="s">
        <v>7</v>
      </c>
      <c r="D55" s="439" t="s">
        <v>8</v>
      </c>
      <c r="E55" s="541"/>
      <c r="F55" s="541"/>
      <c r="G55" s="541"/>
      <c r="H55" s="541"/>
      <c r="I55" s="541" t="e">
        <f t="shared" si="0"/>
        <v>#DIV/0!</v>
      </c>
      <c r="J55" s="541" t="e">
        <f t="shared" si="1"/>
        <v>#DIV/0!</v>
      </c>
    </row>
    <row r="56" spans="3:10" ht="13.5" customHeight="1" hidden="1">
      <c r="C56" s="498" t="s">
        <v>10</v>
      </c>
      <c r="D56" s="439" t="s">
        <v>9</v>
      </c>
      <c r="E56" s="541"/>
      <c r="F56" s="541"/>
      <c r="G56" s="541"/>
      <c r="H56" s="541"/>
      <c r="I56" s="541" t="e">
        <f t="shared" si="0"/>
        <v>#DIV/0!</v>
      </c>
      <c r="J56" s="541" t="e">
        <f t="shared" si="1"/>
        <v>#DIV/0!</v>
      </c>
    </row>
    <row r="57" spans="3:10" ht="13.5" customHeight="1" hidden="1">
      <c r="C57" s="493" t="s">
        <v>11</v>
      </c>
      <c r="D57" s="439" t="s">
        <v>12</v>
      </c>
      <c r="E57" s="541"/>
      <c r="F57" s="541"/>
      <c r="G57" s="541"/>
      <c r="H57" s="541"/>
      <c r="I57" s="541" t="e">
        <f t="shared" si="0"/>
        <v>#DIV/0!</v>
      </c>
      <c r="J57" s="541" t="e">
        <f t="shared" si="1"/>
        <v>#DIV/0!</v>
      </c>
    </row>
    <row r="58" spans="3:10" ht="16.5" customHeight="1" hidden="1">
      <c r="C58" s="506" t="s">
        <v>13</v>
      </c>
      <c r="D58" s="495" t="s">
        <v>14</v>
      </c>
      <c r="E58" s="548">
        <v>0</v>
      </c>
      <c r="F58" s="559">
        <v>0</v>
      </c>
      <c r="G58" s="548">
        <v>0</v>
      </c>
      <c r="H58" s="548">
        <v>0</v>
      </c>
      <c r="I58" s="548" t="e">
        <f t="shared" si="0"/>
        <v>#DIV/0!</v>
      </c>
      <c r="J58" s="548" t="e">
        <f t="shared" si="1"/>
        <v>#DIV/0!</v>
      </c>
    </row>
    <row r="59" spans="3:10" ht="15">
      <c r="C59" s="506" t="s">
        <v>15</v>
      </c>
      <c r="D59" s="495" t="s">
        <v>16</v>
      </c>
      <c r="E59" s="548">
        <f>E60+E61+E62+E63+E64+E65</f>
        <v>448958.37</v>
      </c>
      <c r="F59" s="548">
        <f>F60+F61+F62+F63+F64+F65</f>
        <v>1058000</v>
      </c>
      <c r="G59" s="548">
        <f>G60+G61+G62+G63+G64+G65</f>
        <v>1058000</v>
      </c>
      <c r="H59" s="548">
        <f>H60+H61+H62+H63+H64+H65</f>
        <v>515716.79000000004</v>
      </c>
      <c r="I59" s="549">
        <f t="shared" si="0"/>
        <v>114.8696236579797</v>
      </c>
      <c r="J59" s="548">
        <f t="shared" si="1"/>
        <v>48.74449810964084</v>
      </c>
    </row>
    <row r="60" spans="1:10" ht="14.25">
      <c r="A60" s="434" t="s">
        <v>506</v>
      </c>
      <c r="B60" s="512" t="s">
        <v>17</v>
      </c>
      <c r="C60" s="498" t="s">
        <v>17</v>
      </c>
      <c r="D60" s="439" t="s">
        <v>18</v>
      </c>
      <c r="E60" s="540">
        <v>250000</v>
      </c>
      <c r="F60" s="541">
        <v>445000</v>
      </c>
      <c r="G60" s="540">
        <v>445000</v>
      </c>
      <c r="H60" s="540">
        <v>270000</v>
      </c>
      <c r="I60" s="540">
        <f t="shared" si="0"/>
        <v>108</v>
      </c>
      <c r="J60" s="540">
        <f t="shared" si="1"/>
        <v>60.674157303370784</v>
      </c>
    </row>
    <row r="61" spans="1:10" ht="14.25">
      <c r="A61" s="434" t="s">
        <v>506</v>
      </c>
      <c r="B61" s="512" t="s">
        <v>19</v>
      </c>
      <c r="C61" s="498" t="s">
        <v>19</v>
      </c>
      <c r="D61" s="439" t="s">
        <v>20</v>
      </c>
      <c r="E61" s="540">
        <v>134708.37</v>
      </c>
      <c r="F61" s="540">
        <v>436000</v>
      </c>
      <c r="G61" s="541">
        <v>436000</v>
      </c>
      <c r="H61" s="540">
        <v>187216.79</v>
      </c>
      <c r="I61" s="541">
        <f t="shared" si="0"/>
        <v>138.9793299406711</v>
      </c>
      <c r="J61" s="540">
        <f t="shared" si="1"/>
        <v>42.93963073394496</v>
      </c>
    </row>
    <row r="62" spans="2:10" ht="13.5" customHeight="1" hidden="1">
      <c r="B62" s="513" t="s">
        <v>21</v>
      </c>
      <c r="C62" s="493" t="s">
        <v>21</v>
      </c>
      <c r="D62" s="439" t="s">
        <v>22</v>
      </c>
      <c r="E62" s="541"/>
      <c r="F62" s="541"/>
      <c r="G62" s="541"/>
      <c r="H62" s="541"/>
      <c r="I62" s="541" t="e">
        <f t="shared" si="0"/>
        <v>#DIV/0!</v>
      </c>
      <c r="J62" s="541" t="e">
        <f t="shared" si="1"/>
        <v>#DIV/0!</v>
      </c>
    </row>
    <row r="63" spans="2:10" ht="13.5" customHeight="1" hidden="1">
      <c r="B63" s="513" t="s">
        <v>23</v>
      </c>
      <c r="C63" s="493" t="s">
        <v>23</v>
      </c>
      <c r="D63" s="439" t="s">
        <v>24</v>
      </c>
      <c r="E63" s="541"/>
      <c r="F63" s="541"/>
      <c r="G63" s="541"/>
      <c r="H63" s="541"/>
      <c r="I63" s="541" t="e">
        <f t="shared" si="0"/>
        <v>#DIV/0!</v>
      </c>
      <c r="J63" s="541" t="e">
        <f t="shared" si="1"/>
        <v>#DIV/0!</v>
      </c>
    </row>
    <row r="64" spans="2:10" ht="13.5" customHeight="1" hidden="1">
      <c r="B64" s="513" t="s">
        <v>29</v>
      </c>
      <c r="C64" s="493" t="s">
        <v>29</v>
      </c>
      <c r="D64" s="439" t="s">
        <v>30</v>
      </c>
      <c r="E64" s="541"/>
      <c r="F64" s="541"/>
      <c r="G64" s="541"/>
      <c r="H64" s="541"/>
      <c r="I64" s="541" t="e">
        <f t="shared" si="0"/>
        <v>#DIV/0!</v>
      </c>
      <c r="J64" s="541" t="e">
        <f t="shared" si="1"/>
        <v>#DIV/0!</v>
      </c>
    </row>
    <row r="65" spans="1:10" ht="14.25">
      <c r="A65" s="434" t="s">
        <v>506</v>
      </c>
      <c r="B65" s="512" t="s">
        <v>31</v>
      </c>
      <c r="C65" s="498" t="s">
        <v>31</v>
      </c>
      <c r="D65" s="439" t="s">
        <v>32</v>
      </c>
      <c r="E65" s="540">
        <v>64250</v>
      </c>
      <c r="F65" s="541">
        <v>177000</v>
      </c>
      <c r="G65" s="540">
        <v>177000</v>
      </c>
      <c r="H65" s="541">
        <v>58500</v>
      </c>
      <c r="I65" s="540">
        <f t="shared" si="0"/>
        <v>91.05058365758755</v>
      </c>
      <c r="J65" s="540">
        <f t="shared" si="1"/>
        <v>33.05084745762712</v>
      </c>
    </row>
    <row r="66" spans="3:10" ht="15">
      <c r="C66" s="506" t="s">
        <v>33</v>
      </c>
      <c r="D66" s="495" t="s">
        <v>34</v>
      </c>
      <c r="E66" s="548">
        <f>E67+E68+E69+E70+E71+E72+E73+E74</f>
        <v>786716.45</v>
      </c>
      <c r="F66" s="548">
        <f>F67+F68+F69+F70+F71+F72+F73+F74</f>
        <v>1849000</v>
      </c>
      <c r="G66" s="548">
        <f>G67+G68+G69+G70+G71+G72+G73+G74</f>
        <v>1849000</v>
      </c>
      <c r="H66" s="548">
        <f>H67+H68+H69+H70+H71+H72+H73+H74</f>
        <v>853891.23</v>
      </c>
      <c r="I66" s="549">
        <f t="shared" si="0"/>
        <v>108.53862659157565</v>
      </c>
      <c r="J66" s="548">
        <f t="shared" si="1"/>
        <v>46.181245538128714</v>
      </c>
    </row>
    <row r="67" spans="1:10" ht="14.25">
      <c r="A67" s="434" t="s">
        <v>506</v>
      </c>
      <c r="B67" s="512" t="s">
        <v>35</v>
      </c>
      <c r="C67" s="498" t="s">
        <v>35</v>
      </c>
      <c r="D67" s="439" t="s">
        <v>36</v>
      </c>
      <c r="E67" s="541">
        <v>786716.45</v>
      </c>
      <c r="F67" s="540">
        <v>1839000</v>
      </c>
      <c r="G67" s="540">
        <v>1839000</v>
      </c>
      <c r="H67" s="540">
        <v>852391.23</v>
      </c>
      <c r="I67" s="540">
        <f t="shared" si="0"/>
        <v>108.34796069155539</v>
      </c>
      <c r="J67" s="540">
        <f t="shared" si="1"/>
        <v>46.35080097879282</v>
      </c>
    </row>
    <row r="68" spans="2:10" ht="13.5" customHeight="1" hidden="1">
      <c r="B68" s="513" t="s">
        <v>37</v>
      </c>
      <c r="C68" s="493" t="s">
        <v>37</v>
      </c>
      <c r="D68" s="439" t="s">
        <v>38</v>
      </c>
      <c r="E68" s="541"/>
      <c r="F68" s="541"/>
      <c r="G68" s="541"/>
      <c r="H68" s="541"/>
      <c r="I68" s="541" t="e">
        <f t="shared" si="0"/>
        <v>#DIV/0!</v>
      </c>
      <c r="J68" s="541" t="e">
        <f t="shared" si="1"/>
        <v>#DIV/0!</v>
      </c>
    </row>
    <row r="69" spans="2:10" ht="13.5" customHeight="1" hidden="1">
      <c r="B69" s="513" t="s">
        <v>39</v>
      </c>
      <c r="C69" s="493" t="s">
        <v>39</v>
      </c>
      <c r="D69" s="439" t="s">
        <v>40</v>
      </c>
      <c r="E69" s="541"/>
      <c r="F69" s="541"/>
      <c r="G69" s="541"/>
      <c r="H69" s="541"/>
      <c r="I69" s="541" t="e">
        <f t="shared" si="0"/>
        <v>#DIV/0!</v>
      </c>
      <c r="J69" s="541" t="e">
        <f t="shared" si="1"/>
        <v>#DIV/0!</v>
      </c>
    </row>
    <row r="70" spans="2:10" ht="13.5" customHeight="1" hidden="1">
      <c r="B70" s="513" t="s">
        <v>41</v>
      </c>
      <c r="C70" s="493" t="s">
        <v>41</v>
      </c>
      <c r="D70" s="439" t="s">
        <v>42</v>
      </c>
      <c r="E70" s="541"/>
      <c r="F70" s="541"/>
      <c r="G70" s="541"/>
      <c r="H70" s="541"/>
      <c r="I70" s="541" t="e">
        <f t="shared" si="0"/>
        <v>#DIV/0!</v>
      </c>
      <c r="J70" s="541" t="e">
        <f t="shared" si="1"/>
        <v>#DIV/0!</v>
      </c>
    </row>
    <row r="71" spans="2:10" ht="13.5" customHeight="1" hidden="1">
      <c r="B71" s="513" t="s">
        <v>43</v>
      </c>
      <c r="C71" s="493" t="s">
        <v>43</v>
      </c>
      <c r="D71" s="439" t="s">
        <v>44</v>
      </c>
      <c r="E71" s="541"/>
      <c r="F71" s="541"/>
      <c r="G71" s="541"/>
      <c r="H71" s="541"/>
      <c r="I71" s="541" t="e">
        <f t="shared" si="0"/>
        <v>#DIV/0!</v>
      </c>
      <c r="J71" s="541" t="e">
        <f t="shared" si="1"/>
        <v>#DIV/0!</v>
      </c>
    </row>
    <row r="72" spans="1:10" ht="14.25">
      <c r="A72" s="434" t="s">
        <v>506</v>
      </c>
      <c r="B72" s="512" t="s">
        <v>45</v>
      </c>
      <c r="C72" s="498" t="s">
        <v>45</v>
      </c>
      <c r="D72" s="439" t="s">
        <v>46</v>
      </c>
      <c r="E72" s="540"/>
      <c r="F72" s="540">
        <v>10000</v>
      </c>
      <c r="G72" s="541">
        <v>10000</v>
      </c>
      <c r="H72" s="540">
        <v>1500</v>
      </c>
      <c r="I72" s="589" t="e">
        <f t="shared" si="0"/>
        <v>#DIV/0!</v>
      </c>
      <c r="J72" s="540">
        <f t="shared" si="1"/>
        <v>15</v>
      </c>
    </row>
    <row r="73" spans="3:10" ht="13.5" customHeight="1" hidden="1">
      <c r="C73" s="493" t="s">
        <v>47</v>
      </c>
      <c r="D73" s="439" t="s">
        <v>48</v>
      </c>
      <c r="E73" s="541"/>
      <c r="F73" s="541"/>
      <c r="G73" s="541"/>
      <c r="H73" s="541"/>
      <c r="I73" s="541" t="e">
        <f t="shared" si="0"/>
        <v>#DIV/0!</v>
      </c>
      <c r="J73" s="541" t="e">
        <f t="shared" si="1"/>
        <v>#DIV/0!</v>
      </c>
    </row>
    <row r="74" spans="3:10" ht="13.5" customHeight="1" hidden="1">
      <c r="C74" s="493" t="s">
        <v>49</v>
      </c>
      <c r="D74" s="439" t="s">
        <v>50</v>
      </c>
      <c r="E74" s="541"/>
      <c r="F74" s="541"/>
      <c r="G74" s="541"/>
      <c r="H74" s="541"/>
      <c r="I74" s="541" t="e">
        <f t="shared" si="0"/>
        <v>#DIV/0!</v>
      </c>
      <c r="J74" s="541" t="e">
        <f t="shared" si="1"/>
        <v>#DIV/0!</v>
      </c>
    </row>
    <row r="75" spans="3:10" ht="15">
      <c r="C75" s="506" t="s">
        <v>51</v>
      </c>
      <c r="D75" s="495" t="s">
        <v>52</v>
      </c>
      <c r="E75" s="548">
        <f>E76+E77+E78+E79+E80+E81+E82+E83+E84</f>
        <v>642302.49</v>
      </c>
      <c r="F75" s="560">
        <f>F76+F77+F78+F79+F80+F81+F82+F83+F84</f>
        <v>1803000</v>
      </c>
      <c r="G75" s="560">
        <f>G76+G77+G78+G79+G80+G81+G82+G83+G84</f>
        <v>1803000</v>
      </c>
      <c r="H75" s="560">
        <f>H76+H77+H78+H79+H80+H81+H82+H83+H84</f>
        <v>824965.67</v>
      </c>
      <c r="I75" s="548">
        <f t="shared" si="0"/>
        <v>128.43880925948147</v>
      </c>
      <c r="J75" s="548">
        <f t="shared" si="1"/>
        <v>45.755167498613424</v>
      </c>
    </row>
    <row r="76" spans="3:10" ht="13.5" customHeight="1" hidden="1">
      <c r="C76" s="493" t="s">
        <v>53</v>
      </c>
      <c r="D76" s="439" t="s">
        <v>54</v>
      </c>
      <c r="E76" s="541"/>
      <c r="F76" s="541"/>
      <c r="G76" s="541"/>
      <c r="H76" s="541"/>
      <c r="I76" s="541" t="e">
        <f aca="true" t="shared" si="2" ref="I76:I85">H76/E76%</f>
        <v>#DIV/0!</v>
      </c>
      <c r="J76" s="541" t="e">
        <f aca="true" t="shared" si="3" ref="J76:J85">H76/G76%</f>
        <v>#DIV/0!</v>
      </c>
    </row>
    <row r="77" spans="3:10" ht="13.5" customHeight="1" hidden="1">
      <c r="C77" s="493" t="s">
        <v>55</v>
      </c>
      <c r="D77" s="439" t="s">
        <v>56</v>
      </c>
      <c r="E77" s="541"/>
      <c r="F77" s="541"/>
      <c r="G77" s="541"/>
      <c r="H77" s="541"/>
      <c r="I77" s="541" t="e">
        <f t="shared" si="2"/>
        <v>#DIV/0!</v>
      </c>
      <c r="J77" s="541" t="e">
        <f t="shared" si="3"/>
        <v>#DIV/0!</v>
      </c>
    </row>
    <row r="78" spans="3:10" ht="13.5" customHeight="1" hidden="1">
      <c r="C78" s="493" t="s">
        <v>58</v>
      </c>
      <c r="D78" s="439" t="s">
        <v>57</v>
      </c>
      <c r="E78" s="541"/>
      <c r="F78" s="541"/>
      <c r="G78" s="541"/>
      <c r="H78" s="541"/>
      <c r="I78" s="541" t="e">
        <f t="shared" si="2"/>
        <v>#DIV/0!</v>
      </c>
      <c r="J78" s="541" t="e">
        <f t="shared" si="3"/>
        <v>#DIV/0!</v>
      </c>
    </row>
    <row r="79" spans="3:10" ht="13.5" customHeight="1" hidden="1">
      <c r="C79" s="493" t="s">
        <v>59</v>
      </c>
      <c r="D79" s="439" t="s">
        <v>60</v>
      </c>
      <c r="E79" s="541"/>
      <c r="F79" s="541"/>
      <c r="G79" s="541"/>
      <c r="H79" s="541"/>
      <c r="I79" s="541" t="e">
        <f t="shared" si="2"/>
        <v>#DIV/0!</v>
      </c>
      <c r="J79" s="541" t="e">
        <f t="shared" si="3"/>
        <v>#DIV/0!</v>
      </c>
    </row>
    <row r="80" spans="3:10" ht="13.5" customHeight="1" hidden="1">
      <c r="C80" s="493" t="s">
        <v>62</v>
      </c>
      <c r="D80" s="439" t="s">
        <v>61</v>
      </c>
      <c r="E80" s="541"/>
      <c r="F80" s="541"/>
      <c r="G80" s="541"/>
      <c r="H80" s="541"/>
      <c r="I80" s="541" t="e">
        <f t="shared" si="2"/>
        <v>#DIV/0!</v>
      </c>
      <c r="J80" s="541" t="e">
        <f t="shared" si="3"/>
        <v>#DIV/0!</v>
      </c>
    </row>
    <row r="81" spans="3:10" ht="13.5" customHeight="1" hidden="1">
      <c r="C81" s="493" t="s">
        <v>63</v>
      </c>
      <c r="D81" s="439" t="s">
        <v>64</v>
      </c>
      <c r="E81" s="541"/>
      <c r="F81" s="541"/>
      <c r="G81" s="541"/>
      <c r="H81" s="541"/>
      <c r="I81" s="541" t="e">
        <f t="shared" si="2"/>
        <v>#DIV/0!</v>
      </c>
      <c r="J81" s="541" t="e">
        <f t="shared" si="3"/>
        <v>#DIV/0!</v>
      </c>
    </row>
    <row r="82" spans="3:10" ht="15.75" customHeight="1" hidden="1">
      <c r="C82" s="493" t="s">
        <v>65</v>
      </c>
      <c r="D82" s="496" t="s">
        <v>70</v>
      </c>
      <c r="E82" s="541"/>
      <c r="F82" s="541"/>
      <c r="G82" s="541"/>
      <c r="H82" s="541"/>
      <c r="I82" s="541" t="e">
        <f t="shared" si="2"/>
        <v>#DIV/0!</v>
      </c>
      <c r="J82" s="541" t="e">
        <f t="shared" si="3"/>
        <v>#DIV/0!</v>
      </c>
    </row>
    <row r="83" spans="3:10" ht="15.75" customHeight="1" hidden="1">
      <c r="C83" s="493" t="s">
        <v>66</v>
      </c>
      <c r="D83" s="496" t="s">
        <v>67</v>
      </c>
      <c r="E83" s="557"/>
      <c r="F83" s="561"/>
      <c r="G83" s="541"/>
      <c r="H83" s="541"/>
      <c r="I83" s="541" t="e">
        <f t="shared" si="2"/>
        <v>#DIV/0!</v>
      </c>
      <c r="J83" s="541" t="e">
        <f t="shared" si="3"/>
        <v>#DIV/0!</v>
      </c>
    </row>
    <row r="84" spans="1:10" ht="14.25">
      <c r="A84" s="434" t="s">
        <v>506</v>
      </c>
      <c r="B84" s="512" t="s">
        <v>68</v>
      </c>
      <c r="C84" s="498" t="s">
        <v>68</v>
      </c>
      <c r="D84" s="439" t="s">
        <v>69</v>
      </c>
      <c r="E84" s="541">
        <v>642302.49</v>
      </c>
      <c r="F84" s="540">
        <v>1803000</v>
      </c>
      <c r="G84" s="540">
        <v>1803000</v>
      </c>
      <c r="H84" s="540">
        <v>824965.67</v>
      </c>
      <c r="I84" s="541">
        <f t="shared" si="2"/>
        <v>128.43880925948147</v>
      </c>
      <c r="J84" s="540">
        <f t="shared" si="3"/>
        <v>45.755167498613424</v>
      </c>
    </row>
    <row r="85" spans="2:10" s="432" customFormat="1" ht="19.5" customHeight="1">
      <c r="B85" s="478"/>
      <c r="C85" s="440"/>
      <c r="D85" s="505" t="s">
        <v>868</v>
      </c>
      <c r="E85" s="562">
        <f>SUM(E11,E21,E27,E34,E44,E51,E58,E59,E66,E75)</f>
        <v>7648602.15</v>
      </c>
      <c r="F85" s="562">
        <f>SUM(F11,F21,F27,F34,F44,F51,F58,F59,F66,F75)</f>
        <v>41500000</v>
      </c>
      <c r="G85" s="562">
        <f>SUM(G11,G21,G27,G34,G44,G51,G58,G59,G66,G75)</f>
        <v>41500000</v>
      </c>
      <c r="H85" s="562">
        <f>SUM(H11,H21,H27,H34,H44,H51,H58,H59,H66,H75)</f>
        <v>8020495.76</v>
      </c>
      <c r="I85" s="562">
        <f t="shared" si="2"/>
        <v>104.8622428347904</v>
      </c>
      <c r="J85" s="562">
        <f t="shared" si="3"/>
        <v>19.326495807228916</v>
      </c>
    </row>
    <row r="86" spans="1:8" ht="14.25">
      <c r="A86" s="434" t="s">
        <v>125</v>
      </c>
      <c r="E86" s="441"/>
      <c r="F86" s="441"/>
      <c r="G86" s="563">
        <v>0</v>
      </c>
      <c r="H86" s="441"/>
    </row>
    <row r="90" ht="15">
      <c r="R90" s="438"/>
    </row>
  </sheetData>
  <sheetProtection/>
  <mergeCells count="2">
    <mergeCell ref="D3:E3"/>
    <mergeCell ref="D4:E4"/>
  </mergeCells>
  <printOptions/>
  <pageMargins left="1.05" right="0.75" top="0.63" bottom="0.81" header="0.3" footer="0.3"/>
  <pageSetup fitToHeight="0" fitToWidth="1" horizontalDpi="600" verticalDpi="600" orientation="landscape" paperSize="9" scale="72" r:id="rId1"/>
  <headerFoot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theme="3" tint="0.5999900102615356"/>
  </sheetPr>
  <dimension ref="A1:AH936"/>
  <sheetViews>
    <sheetView zoomScalePageLayoutView="0" workbookViewId="0" topLeftCell="C6">
      <selection activeCell="A19" sqref="A19:H20"/>
    </sheetView>
  </sheetViews>
  <sheetFormatPr defaultColWidth="9.140625" defaultRowHeight="12.75"/>
  <cols>
    <col min="1" max="1" width="10.57421875" style="1" hidden="1" customWidth="1"/>
    <col min="2" max="2" width="8.421875" style="1" hidden="1" customWidth="1"/>
    <col min="3" max="3" width="8.57421875" style="1" customWidth="1"/>
    <col min="4" max="4" width="7.421875" style="1" customWidth="1"/>
    <col min="5" max="5" width="83.28125" style="1" customWidth="1"/>
    <col min="6" max="6" width="19.421875" style="1" customWidth="1"/>
    <col min="7" max="7" width="19.140625" style="1" customWidth="1"/>
    <col min="8" max="8" width="17.28125" style="1" customWidth="1"/>
    <col min="9" max="9" width="16.57421875" style="1" customWidth="1"/>
    <col min="10" max="10" width="9.140625" style="1" customWidth="1"/>
    <col min="11" max="11" width="9.28125" style="1" customWidth="1"/>
    <col min="12" max="12" width="0.71875" style="1" hidden="1" customWidth="1"/>
    <col min="13" max="13" width="3.00390625" style="1" hidden="1" customWidth="1"/>
    <col min="14" max="14" width="9.57421875" style="1" customWidth="1"/>
    <col min="15" max="15" width="9.140625" style="1" customWidth="1"/>
    <col min="16" max="16" width="16.140625" style="1" customWidth="1"/>
    <col min="17" max="16384" width="9.140625" style="1" customWidth="1"/>
  </cols>
  <sheetData>
    <row r="1" spans="1:13" ht="12.75">
      <c r="A1" s="1">
        <v>1</v>
      </c>
      <c r="B1" s="1">
        <v>2</v>
      </c>
      <c r="L1" s="1">
        <v>12</v>
      </c>
      <c r="M1" s="1">
        <v>13</v>
      </c>
    </row>
    <row r="3" spans="4:5" ht="17.25" customHeight="1">
      <c r="D3" s="646" t="s">
        <v>853</v>
      </c>
      <c r="E3" s="635"/>
    </row>
    <row r="4" ht="16.5" customHeight="1">
      <c r="E4" s="473"/>
    </row>
    <row r="5" spans="4:7" ht="15" customHeight="1">
      <c r="D5" s="642" t="s">
        <v>854</v>
      </c>
      <c r="E5" s="635"/>
      <c r="F5" s="635"/>
      <c r="G5" s="635"/>
    </row>
    <row r="6" spans="5:6" ht="13.5" customHeight="1">
      <c r="E6" s="642"/>
      <c r="F6" s="635"/>
    </row>
    <row r="11" spans="3:13" ht="39.75" customHeight="1" hidden="1"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3072316.3599999887</v>
      </c>
      <c r="J11" s="1">
        <v>8</v>
      </c>
      <c r="K11" s="1">
        <v>9</v>
      </c>
      <c r="L11" s="1">
        <v>10</v>
      </c>
      <c r="M11" s="1">
        <v>11</v>
      </c>
    </row>
    <row r="12" spans="3:12" ht="47.25" customHeight="1">
      <c r="C12" s="475"/>
      <c r="D12" s="165"/>
      <c r="E12" s="91"/>
      <c r="F12" s="15" t="s">
        <v>1006</v>
      </c>
      <c r="G12" s="15" t="s">
        <v>1007</v>
      </c>
      <c r="H12" s="15" t="s">
        <v>1008</v>
      </c>
      <c r="I12" s="404" t="s">
        <v>1009</v>
      </c>
      <c r="J12" s="15" t="s">
        <v>296</v>
      </c>
      <c r="K12" s="15" t="s">
        <v>258</v>
      </c>
      <c r="L12" s="92"/>
    </row>
    <row r="13" spans="3:12" ht="31.5" customHeight="1" hidden="1">
      <c r="C13" s="91"/>
      <c r="D13" s="91"/>
      <c r="E13" s="91"/>
      <c r="F13" s="93"/>
      <c r="G13" s="94"/>
      <c r="H13" s="94"/>
      <c r="I13" s="96"/>
      <c r="J13" s="96"/>
      <c r="K13" s="96" t="s">
        <v>539</v>
      </c>
      <c r="L13" s="96" t="s">
        <v>297</v>
      </c>
    </row>
    <row r="14" spans="3:12" ht="15.75" customHeight="1" hidden="1">
      <c r="C14" s="5"/>
      <c r="D14" s="5"/>
      <c r="E14" s="91"/>
      <c r="F14" s="156"/>
      <c r="G14" s="99"/>
      <c r="H14" s="99"/>
      <c r="I14" s="99">
        <v>4</v>
      </c>
      <c r="J14" s="99">
        <v>4</v>
      </c>
      <c r="K14" s="99">
        <v>5</v>
      </c>
      <c r="L14" s="99">
        <v>6</v>
      </c>
    </row>
    <row r="15" spans="1:12" s="167" customFormat="1" ht="21" customHeight="1">
      <c r="A15" t="s">
        <v>632</v>
      </c>
      <c r="B15" t="s">
        <v>640</v>
      </c>
      <c r="C15" s="472" t="s">
        <v>524</v>
      </c>
      <c r="D15" s="527">
        <v>1</v>
      </c>
      <c r="E15" s="472" t="s">
        <v>366</v>
      </c>
      <c r="F15" s="166"/>
      <c r="G15" s="166"/>
      <c r="H15" s="166"/>
      <c r="I15" s="166"/>
      <c r="J15" s="166"/>
      <c r="K15" s="166"/>
      <c r="L15" s="166"/>
    </row>
    <row r="16" spans="1:12" s="167" customFormat="1" ht="21.75" customHeight="1">
      <c r="A16"/>
      <c r="B16"/>
      <c r="C16" s="159"/>
      <c r="D16" s="159">
        <v>8</v>
      </c>
      <c r="E16" s="159" t="s">
        <v>540</v>
      </c>
      <c r="F16" s="161">
        <f>F17+F25</f>
        <v>61349</v>
      </c>
      <c r="G16" s="161">
        <f>G17+G25</f>
        <v>100000</v>
      </c>
      <c r="H16" s="161">
        <f>H17+H25</f>
        <v>100000</v>
      </c>
      <c r="I16" s="161">
        <f>I17+I25</f>
        <v>17925</v>
      </c>
      <c r="J16" s="114">
        <f>I16/F16*100</f>
        <v>29.218080164305853</v>
      </c>
      <c r="K16" s="114">
        <f>I16/H16*100</f>
        <v>17.925</v>
      </c>
      <c r="L16" s="114">
        <f>K16/I16*100</f>
        <v>0.1</v>
      </c>
    </row>
    <row r="17" spans="1:16" s="167" customFormat="1" ht="20.25" customHeight="1">
      <c r="A17"/>
      <c r="B17"/>
      <c r="C17" s="468">
        <v>1</v>
      </c>
      <c r="D17" s="115">
        <v>81</v>
      </c>
      <c r="E17" s="116" t="s">
        <v>541</v>
      </c>
      <c r="F17" s="117">
        <f>F18</f>
        <v>61349</v>
      </c>
      <c r="G17" s="117">
        <f aca="true" t="shared" si="0" ref="G17:I18">G18</f>
        <v>100000</v>
      </c>
      <c r="H17" s="117">
        <f t="shared" si="0"/>
        <v>100000</v>
      </c>
      <c r="I17" s="117">
        <f t="shared" si="0"/>
        <v>17925</v>
      </c>
      <c r="J17" s="117">
        <f>I17/F17*100</f>
        <v>29.218080164305853</v>
      </c>
      <c r="K17" s="117">
        <f>I17/H17*100</f>
        <v>17.925</v>
      </c>
      <c r="L17" s="117">
        <f>K17/I17*100</f>
        <v>0.1</v>
      </c>
      <c r="P17" s="130"/>
    </row>
    <row r="18" spans="1:16" s="167" customFormat="1" ht="33" customHeight="1">
      <c r="A18"/>
      <c r="B18"/>
      <c r="C18" s="27"/>
      <c r="D18" s="27">
        <v>812</v>
      </c>
      <c r="E18" s="28" t="s">
        <v>542</v>
      </c>
      <c r="F18" s="69">
        <f>F19</f>
        <v>61349</v>
      </c>
      <c r="G18" s="69">
        <f t="shared" si="0"/>
        <v>100000</v>
      </c>
      <c r="H18" s="69">
        <f t="shared" si="0"/>
        <v>100000</v>
      </c>
      <c r="I18" s="69">
        <f t="shared" si="0"/>
        <v>17925</v>
      </c>
      <c r="J18" s="58">
        <f>I18/F18*100</f>
        <v>29.218080164305853</v>
      </c>
      <c r="K18" s="58">
        <f>I18/H18*100</f>
        <v>17.925</v>
      </c>
      <c r="L18" s="58">
        <f>K18/I18*100</f>
        <v>0.1</v>
      </c>
      <c r="P18" s="173"/>
    </row>
    <row r="19" spans="1:16" ht="30.75" customHeight="1">
      <c r="A19">
        <v>8121</v>
      </c>
      <c r="B19" s="1">
        <v>1</v>
      </c>
      <c r="C19" s="469">
        <v>8121</v>
      </c>
      <c r="D19" s="118">
        <v>8121</v>
      </c>
      <c r="E19" s="121" t="s">
        <v>543</v>
      </c>
      <c r="F19" s="68">
        <v>61349</v>
      </c>
      <c r="G19" s="68">
        <v>100000</v>
      </c>
      <c r="H19" s="68">
        <v>100000</v>
      </c>
      <c r="I19" s="68">
        <v>17925</v>
      </c>
      <c r="J19" s="55">
        <f>I19/F19*100</f>
        <v>29.218080164305853</v>
      </c>
      <c r="K19" s="55">
        <f>I19/H19*100</f>
        <v>17.925</v>
      </c>
      <c r="L19" s="55">
        <f>K19/I19*100</f>
        <v>0.1</v>
      </c>
      <c r="M19" s="1">
        <v>-1</v>
      </c>
      <c r="P19" s="106"/>
    </row>
    <row r="20" spans="3:16" ht="15.75" customHeight="1" hidden="1">
      <c r="C20" s="27"/>
      <c r="D20" s="27"/>
      <c r="E20" s="28"/>
      <c r="F20" s="30"/>
      <c r="G20" s="30"/>
      <c r="H20" s="30"/>
      <c r="I20" s="30"/>
      <c r="J20" s="30"/>
      <c r="K20" s="30"/>
      <c r="L20" s="30"/>
      <c r="P20" s="106"/>
    </row>
    <row r="21" spans="1:16" s="167" customFormat="1" ht="15" hidden="1">
      <c r="A21"/>
      <c r="B21"/>
      <c r="C21" s="138"/>
      <c r="D21" s="138"/>
      <c r="E21" s="139"/>
      <c r="F21" s="33"/>
      <c r="G21" s="33"/>
      <c r="H21" s="33"/>
      <c r="I21" s="33"/>
      <c r="J21" s="33"/>
      <c r="K21" s="33"/>
      <c r="L21" s="33"/>
      <c r="P21" s="173"/>
    </row>
    <row r="22" spans="3:16" ht="15.75" hidden="1">
      <c r="C22" s="27"/>
      <c r="D22" s="27"/>
      <c r="E22" s="28"/>
      <c r="F22" s="30"/>
      <c r="G22" s="30"/>
      <c r="H22" s="30"/>
      <c r="I22" s="30"/>
      <c r="J22" s="30"/>
      <c r="K22" s="30"/>
      <c r="L22" s="30"/>
      <c r="P22" s="106"/>
    </row>
    <row r="23" spans="1:16" s="167" customFormat="1" ht="13.5" customHeight="1" hidden="1">
      <c r="A23"/>
      <c r="B23"/>
      <c r="C23" s="138"/>
      <c r="D23" s="138"/>
      <c r="E23" s="139"/>
      <c r="F23" s="33"/>
      <c r="G23" s="33"/>
      <c r="H23" s="33"/>
      <c r="I23" s="33"/>
      <c r="J23" s="33"/>
      <c r="K23" s="33"/>
      <c r="L23" s="33"/>
      <c r="P23" s="173"/>
    </row>
    <row r="24" spans="3:16" ht="15" customHeight="1" hidden="1">
      <c r="C24" s="159"/>
      <c r="D24" s="159"/>
      <c r="E24" s="159"/>
      <c r="F24" s="48"/>
      <c r="G24" s="48"/>
      <c r="H24" s="48"/>
      <c r="I24" s="48"/>
      <c r="J24" s="48"/>
      <c r="K24" s="48"/>
      <c r="L24" s="48"/>
      <c r="P24" s="106"/>
    </row>
    <row r="25" spans="3:16" ht="23.25" customHeight="1" hidden="1">
      <c r="C25" s="468">
        <v>8</v>
      </c>
      <c r="D25" s="115">
        <v>84</v>
      </c>
      <c r="E25" s="116" t="s">
        <v>544</v>
      </c>
      <c r="F25" s="117">
        <f>F26</f>
        <v>0</v>
      </c>
      <c r="G25" s="117">
        <f aca="true" t="shared" si="1" ref="G25:I26">G26</f>
        <v>0</v>
      </c>
      <c r="H25" s="117">
        <f t="shared" si="1"/>
        <v>0</v>
      </c>
      <c r="I25" s="117">
        <f t="shared" si="1"/>
        <v>0</v>
      </c>
      <c r="J25" s="117" t="e">
        <f aca="true" t="shared" si="2" ref="J25:J31">I25/F25*100</f>
        <v>#DIV/0!</v>
      </c>
      <c r="K25" s="411" t="e">
        <f aca="true" t="shared" si="3" ref="K25:K31">I25/H25*100</f>
        <v>#DIV/0!</v>
      </c>
      <c r="L25" s="117" t="e">
        <f aca="true" t="shared" si="4" ref="L25:L31">K25/I25*100</f>
        <v>#DIV/0!</v>
      </c>
      <c r="N25" s="579"/>
      <c r="P25" s="130"/>
    </row>
    <row r="26" spans="3:16" ht="35.25" customHeight="1" hidden="1">
      <c r="C26" s="27"/>
      <c r="D26" s="27">
        <v>842</v>
      </c>
      <c r="E26" s="28" t="s">
        <v>253</v>
      </c>
      <c r="F26" s="69">
        <f>F27</f>
        <v>0</v>
      </c>
      <c r="G26" s="69">
        <f t="shared" si="1"/>
        <v>0</v>
      </c>
      <c r="H26" s="69">
        <f t="shared" si="1"/>
        <v>0</v>
      </c>
      <c r="I26" s="69">
        <f t="shared" si="1"/>
        <v>0</v>
      </c>
      <c r="J26" s="58" t="e">
        <f t="shared" si="2"/>
        <v>#DIV/0!</v>
      </c>
      <c r="K26" s="131" t="e">
        <f t="shared" si="3"/>
        <v>#DIV/0!</v>
      </c>
      <c r="L26" s="58" t="e">
        <f t="shared" si="4"/>
        <v>#DIV/0!</v>
      </c>
      <c r="P26" s="106"/>
    </row>
    <row r="27" spans="1:16" ht="18.75" customHeight="1" hidden="1">
      <c r="A27">
        <v>8422</v>
      </c>
      <c r="B27" s="1">
        <v>8</v>
      </c>
      <c r="C27" s="469">
        <v>8422</v>
      </c>
      <c r="D27" s="118">
        <v>8422</v>
      </c>
      <c r="E27" s="121" t="s">
        <v>254</v>
      </c>
      <c r="F27" s="68"/>
      <c r="G27" s="68"/>
      <c r="H27" s="68"/>
      <c r="I27" s="68"/>
      <c r="J27" s="55" t="e">
        <f t="shared" si="2"/>
        <v>#DIV/0!</v>
      </c>
      <c r="K27" s="122" t="e">
        <f t="shared" si="3"/>
        <v>#DIV/0!</v>
      </c>
      <c r="L27" s="55" t="e">
        <f t="shared" si="4"/>
        <v>#DIV/0!</v>
      </c>
      <c r="M27" s="1">
        <v>-1</v>
      </c>
      <c r="P27" s="106"/>
    </row>
    <row r="28" spans="1:16" s="167" customFormat="1" ht="21.75" customHeight="1">
      <c r="A28"/>
      <c r="B28"/>
      <c r="C28" s="112"/>
      <c r="D28" s="159">
        <v>5</v>
      </c>
      <c r="E28" s="160" t="s">
        <v>545</v>
      </c>
      <c r="F28" s="161">
        <f>F29+F33</f>
        <v>491806.69</v>
      </c>
      <c r="G28" s="161">
        <f>G29+G33</f>
        <v>1350000</v>
      </c>
      <c r="H28" s="161">
        <f>H29+H33</f>
        <v>1350000</v>
      </c>
      <c r="I28" s="161">
        <f>I29+I33</f>
        <v>485480.7</v>
      </c>
      <c r="J28" s="114">
        <f t="shared" si="2"/>
        <v>98.71372428870376</v>
      </c>
      <c r="K28" s="114">
        <f t="shared" si="3"/>
        <v>35.961533333333335</v>
      </c>
      <c r="L28" s="114">
        <f t="shared" si="4"/>
        <v>0.007407407407407408</v>
      </c>
      <c r="P28" s="173"/>
    </row>
    <row r="29" spans="1:16" s="167" customFormat="1" ht="20.25" customHeight="1">
      <c r="A29"/>
      <c r="B29"/>
      <c r="C29" s="470">
        <v>1</v>
      </c>
      <c r="D29" s="168">
        <v>51</v>
      </c>
      <c r="E29" s="158" t="s">
        <v>546</v>
      </c>
      <c r="F29" s="117">
        <f>F30</f>
        <v>145500</v>
      </c>
      <c r="G29" s="117">
        <f>G30</f>
        <v>350000</v>
      </c>
      <c r="H29" s="117">
        <f>H30</f>
        <v>350000</v>
      </c>
      <c r="I29" s="117">
        <f>I30</f>
        <v>139200</v>
      </c>
      <c r="J29" s="117">
        <f t="shared" si="2"/>
        <v>95.6701030927835</v>
      </c>
      <c r="K29" s="117">
        <f t="shared" si="3"/>
        <v>39.77142857142857</v>
      </c>
      <c r="L29" s="117">
        <f t="shared" si="4"/>
        <v>0.028571428571428574</v>
      </c>
      <c r="P29" s="130"/>
    </row>
    <row r="30" spans="3:16" ht="31.5" customHeight="1">
      <c r="C30" s="134"/>
      <c r="D30" s="134">
        <v>512</v>
      </c>
      <c r="E30" s="28" t="s">
        <v>547</v>
      </c>
      <c r="F30" s="69">
        <f>F31+F32</f>
        <v>145500</v>
      </c>
      <c r="G30" s="69">
        <f>G31+G32</f>
        <v>350000</v>
      </c>
      <c r="H30" s="69">
        <f>H31+H32</f>
        <v>350000</v>
      </c>
      <c r="I30" s="69">
        <f>I31+I32</f>
        <v>139200</v>
      </c>
      <c r="J30" s="58">
        <f t="shared" si="2"/>
        <v>95.6701030927835</v>
      </c>
      <c r="K30" s="58">
        <f t="shared" si="3"/>
        <v>39.77142857142857</v>
      </c>
      <c r="L30" s="58">
        <f t="shared" si="4"/>
        <v>0.028571428571428574</v>
      </c>
      <c r="P30" s="106"/>
    </row>
    <row r="31" spans="1:16" ht="30.75" customHeight="1">
      <c r="A31">
        <v>5121</v>
      </c>
      <c r="B31" s="1">
        <v>1</v>
      </c>
      <c r="C31" s="469">
        <v>5121</v>
      </c>
      <c r="D31" s="118">
        <v>5121</v>
      </c>
      <c r="E31" s="121" t="s">
        <v>549</v>
      </c>
      <c r="F31" s="68">
        <v>145500</v>
      </c>
      <c r="G31" s="68">
        <v>350000</v>
      </c>
      <c r="H31" s="68">
        <v>350000</v>
      </c>
      <c r="I31" s="68">
        <v>139200</v>
      </c>
      <c r="J31" s="55">
        <f t="shared" si="2"/>
        <v>95.6701030927835</v>
      </c>
      <c r="K31" s="55">
        <f t="shared" si="3"/>
        <v>39.77142857142857</v>
      </c>
      <c r="L31" s="55">
        <f t="shared" si="4"/>
        <v>0.028571428571428574</v>
      </c>
      <c r="P31" s="106"/>
    </row>
    <row r="32" spans="3:16" ht="27.75" customHeight="1" hidden="1">
      <c r="C32" s="118"/>
      <c r="D32" s="118"/>
      <c r="E32" s="121"/>
      <c r="F32" s="68"/>
      <c r="G32" s="68"/>
      <c r="H32" s="68"/>
      <c r="I32" s="68"/>
      <c r="J32" s="68"/>
      <c r="K32" s="68"/>
      <c r="L32" s="68"/>
      <c r="P32" s="106"/>
    </row>
    <row r="33" spans="3:16" ht="20.25" customHeight="1">
      <c r="C33" s="471">
        <v>1</v>
      </c>
      <c r="D33" s="157">
        <v>54</v>
      </c>
      <c r="E33" s="158" t="s">
        <v>550</v>
      </c>
      <c r="F33" s="117">
        <f>F34+F36</f>
        <v>346306.69</v>
      </c>
      <c r="G33" s="117">
        <f>G34+G36</f>
        <v>1000000</v>
      </c>
      <c r="H33" s="117">
        <f>H34+H36</f>
        <v>1000000</v>
      </c>
      <c r="I33" s="117">
        <f>I34+I36</f>
        <v>346280.7</v>
      </c>
      <c r="J33" s="117">
        <f>I33/F33*100</f>
        <v>99.99249509156176</v>
      </c>
      <c r="K33" s="117">
        <f>I33/H33*100</f>
        <v>34.62807</v>
      </c>
      <c r="L33" s="117">
        <f>K33/I33*100</f>
        <v>0.01</v>
      </c>
      <c r="P33" s="130"/>
    </row>
    <row r="34" spans="3:16" ht="32.25" customHeight="1">
      <c r="C34" s="583"/>
      <c r="D34" s="134">
        <v>542</v>
      </c>
      <c r="E34" s="28" t="s">
        <v>1023</v>
      </c>
      <c r="F34" s="169">
        <f>F35</f>
        <v>0</v>
      </c>
      <c r="G34" s="169">
        <f>G35</f>
        <v>350000</v>
      </c>
      <c r="H34" s="169">
        <f>H35</f>
        <v>350000</v>
      </c>
      <c r="I34" s="169">
        <f>I35</f>
        <v>146280.7</v>
      </c>
      <c r="J34" s="587" t="e">
        <f>I34/F34*100</f>
        <v>#DIV/0!</v>
      </c>
      <c r="K34" s="58">
        <f>I34/H34*100</f>
        <v>41.79448571428572</v>
      </c>
      <c r="L34" s="117"/>
      <c r="P34" s="410"/>
    </row>
    <row r="35" spans="3:16" ht="32.25" customHeight="1">
      <c r="C35" s="469">
        <v>5443</v>
      </c>
      <c r="D35" s="118">
        <v>5422</v>
      </c>
      <c r="E35" s="121" t="s">
        <v>1021</v>
      </c>
      <c r="F35" s="68"/>
      <c r="G35" s="68">
        <v>350000</v>
      </c>
      <c r="H35" s="68">
        <v>350000</v>
      </c>
      <c r="I35" s="68">
        <v>146280.7</v>
      </c>
      <c r="J35" s="588" t="e">
        <f>I35/F35*100</f>
        <v>#DIV/0!</v>
      </c>
      <c r="K35" s="55">
        <f>I35/H35*100</f>
        <v>41.79448571428572</v>
      </c>
      <c r="L35" s="117"/>
      <c r="P35" s="410"/>
    </row>
    <row r="36" spans="2:16" ht="30.75" customHeight="1">
      <c r="B36" s="1">
        <v>1</v>
      </c>
      <c r="C36" s="583"/>
      <c r="D36" s="134">
        <v>544</v>
      </c>
      <c r="E36" s="28" t="s">
        <v>1022</v>
      </c>
      <c r="F36" s="169">
        <f>F40</f>
        <v>346306.69</v>
      </c>
      <c r="G36" s="169">
        <f>G40</f>
        <v>650000</v>
      </c>
      <c r="H36" s="169">
        <f>H40</f>
        <v>650000</v>
      </c>
      <c r="I36" s="169">
        <f>I40</f>
        <v>200000</v>
      </c>
      <c r="J36" s="58">
        <f>I36/F36*100</f>
        <v>57.75227732389461</v>
      </c>
      <c r="K36" s="58">
        <f>I36/H36*100</f>
        <v>30.76923076923077</v>
      </c>
      <c r="L36" s="117"/>
      <c r="P36" s="410"/>
    </row>
    <row r="37" spans="3:16" ht="20.25" customHeight="1" hidden="1">
      <c r="C37" s="471"/>
      <c r="D37" s="170"/>
      <c r="E37" s="119"/>
      <c r="F37" s="120"/>
      <c r="G37" s="120"/>
      <c r="H37" s="120"/>
      <c r="I37" s="120"/>
      <c r="J37" s="55" t="e">
        <f>I37/F37*100</f>
        <v>#DIV/0!</v>
      </c>
      <c r="K37" s="55" t="e">
        <f>I37/H37*100</f>
        <v>#DIV/0!</v>
      </c>
      <c r="L37" s="117"/>
      <c r="P37" s="410"/>
    </row>
    <row r="38" spans="3:12" ht="33" customHeight="1" hidden="1">
      <c r="C38" s="134"/>
      <c r="D38" s="118">
        <v>5443</v>
      </c>
      <c r="E38" s="121" t="s">
        <v>551</v>
      </c>
      <c r="F38" s="68"/>
      <c r="G38" s="68"/>
      <c r="H38" s="68"/>
      <c r="I38" s="68"/>
      <c r="J38" s="55"/>
      <c r="K38" s="55"/>
      <c r="L38" s="58" t="e">
        <f>K38/I38*100</f>
        <v>#DIV/0!</v>
      </c>
    </row>
    <row r="39" spans="3:12" ht="24.75" customHeight="1" hidden="1">
      <c r="C39" s="170"/>
      <c r="D39" s="170"/>
      <c r="E39" s="119"/>
      <c r="F39" s="120"/>
      <c r="G39" s="120"/>
      <c r="H39" s="120"/>
      <c r="I39" s="120"/>
      <c r="J39" s="55" t="e">
        <f>I39/F39*100</f>
        <v>#DIV/0!</v>
      </c>
      <c r="K39" s="55" t="e">
        <f>I39/H39*100</f>
        <v>#DIV/0!</v>
      </c>
      <c r="L39" s="120"/>
    </row>
    <row r="40" spans="1:12" ht="29.25" customHeight="1">
      <c r="A40">
        <v>5422.5443</v>
      </c>
      <c r="B40" s="1">
        <v>1</v>
      </c>
      <c r="C40" s="469">
        <v>5443</v>
      </c>
      <c r="D40" s="118">
        <v>5443</v>
      </c>
      <c r="E40" s="121" t="s">
        <v>1020</v>
      </c>
      <c r="F40" s="68">
        <v>346306.69</v>
      </c>
      <c r="G40" s="68">
        <v>650000</v>
      </c>
      <c r="H40" s="68">
        <v>650000</v>
      </c>
      <c r="I40" s="68">
        <v>200000</v>
      </c>
      <c r="J40" s="55">
        <f>I40/F40*100</f>
        <v>57.75227732389461</v>
      </c>
      <c r="K40" s="55">
        <f>I40/H40*100</f>
        <v>30.76923076923077</v>
      </c>
      <c r="L40" s="55">
        <f>K40/I40*100</f>
        <v>0.015384615384615385</v>
      </c>
    </row>
    <row r="41" spans="3:12" ht="14.25" hidden="1">
      <c r="C41" s="170"/>
      <c r="D41" s="170"/>
      <c r="E41" s="119" t="s">
        <v>428</v>
      </c>
      <c r="F41" s="120"/>
      <c r="G41" s="120"/>
      <c r="H41" s="120"/>
      <c r="I41" s="120"/>
      <c r="J41" s="120"/>
      <c r="K41" s="120"/>
      <c r="L41" s="120"/>
    </row>
    <row r="42" spans="1:34" s="174" customFormat="1" ht="18" customHeight="1" hidden="1">
      <c r="A42"/>
      <c r="B42"/>
      <c r="C42" s="171"/>
      <c r="D42" s="171">
        <v>5</v>
      </c>
      <c r="E42" s="160" t="s">
        <v>545</v>
      </c>
      <c r="F42" s="172"/>
      <c r="G42" s="172"/>
      <c r="H42" s="172"/>
      <c r="I42" s="172"/>
      <c r="J42" s="172">
        <f aca="true" t="shared" si="5" ref="J42:L43">J43</f>
        <v>0</v>
      </c>
      <c r="K42" s="172">
        <f t="shared" si="5"/>
        <v>0</v>
      </c>
      <c r="L42" s="172">
        <f t="shared" si="5"/>
        <v>0</v>
      </c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</row>
    <row r="43" spans="1:12" s="167" customFormat="1" ht="15.75" hidden="1">
      <c r="A43"/>
      <c r="B43"/>
      <c r="C43" s="157"/>
      <c r="D43" s="157">
        <v>51</v>
      </c>
      <c r="E43" s="158" t="s">
        <v>546</v>
      </c>
      <c r="F43" s="117"/>
      <c r="G43" s="117"/>
      <c r="H43" s="117"/>
      <c r="I43" s="117"/>
      <c r="J43" s="175">
        <f t="shared" si="5"/>
        <v>0</v>
      </c>
      <c r="K43" s="117">
        <f t="shared" si="5"/>
        <v>0</v>
      </c>
      <c r="L43" s="117">
        <f t="shared" si="5"/>
        <v>0</v>
      </c>
    </row>
    <row r="44" spans="1:12" s="167" customFormat="1" ht="17.25" customHeight="1" hidden="1">
      <c r="A44"/>
      <c r="B44"/>
      <c r="C44" s="134"/>
      <c r="D44" s="134">
        <v>512</v>
      </c>
      <c r="E44" s="28" t="s">
        <v>552</v>
      </c>
      <c r="F44" s="69"/>
      <c r="G44" s="69"/>
      <c r="H44" s="69"/>
      <c r="I44" s="69"/>
      <c r="J44" s="69">
        <f>J45</f>
        <v>0</v>
      </c>
      <c r="K44" s="69">
        <f>K45</f>
        <v>0</v>
      </c>
      <c r="L44" s="69">
        <f>L45</f>
        <v>0</v>
      </c>
    </row>
    <row r="45" spans="3:12" ht="15.75" customHeight="1" hidden="1">
      <c r="C45" s="118">
        <v>5121</v>
      </c>
      <c r="D45" s="118">
        <v>5121</v>
      </c>
      <c r="E45" s="121" t="s">
        <v>553</v>
      </c>
      <c r="F45" s="68"/>
      <c r="G45" s="68"/>
      <c r="H45" s="68"/>
      <c r="I45" s="68">
        <v>207500</v>
      </c>
      <c r="J45" s="68"/>
      <c r="K45" s="122"/>
      <c r="L45" s="68"/>
    </row>
    <row r="46" spans="1:12" s="167" customFormat="1" ht="31.5" hidden="1">
      <c r="A46"/>
      <c r="B46"/>
      <c r="C46" s="27">
        <v>516</v>
      </c>
      <c r="D46" s="27">
        <v>516</v>
      </c>
      <c r="E46" s="28" t="s">
        <v>554</v>
      </c>
      <c r="F46" s="176">
        <f>F47</f>
        <v>0</v>
      </c>
      <c r="G46" s="176"/>
      <c r="H46" s="176"/>
      <c r="I46" s="176"/>
      <c r="J46" s="176">
        <f>J47</f>
        <v>0</v>
      </c>
      <c r="K46" s="176">
        <f>K47</f>
        <v>0</v>
      </c>
      <c r="L46" s="176">
        <f>L47</f>
        <v>0</v>
      </c>
    </row>
    <row r="47" spans="3:12" ht="30" hidden="1">
      <c r="C47" s="138">
        <v>5161</v>
      </c>
      <c r="D47" s="138">
        <v>5161</v>
      </c>
      <c r="E47" s="139" t="s">
        <v>555</v>
      </c>
      <c r="F47" s="177"/>
      <c r="G47" s="177"/>
      <c r="H47" s="177"/>
      <c r="I47" s="177"/>
      <c r="J47" s="177"/>
      <c r="K47" s="177"/>
      <c r="L47" s="177"/>
    </row>
    <row r="48" spans="1:12" s="167" customFormat="1" ht="15.75" hidden="1">
      <c r="A48"/>
      <c r="B48"/>
      <c r="C48" s="115">
        <v>54</v>
      </c>
      <c r="D48" s="115">
        <v>54</v>
      </c>
      <c r="E48" s="158" t="s">
        <v>556</v>
      </c>
      <c r="F48" s="178">
        <f>F49+F51</f>
        <v>0</v>
      </c>
      <c r="G48" s="178"/>
      <c r="H48" s="178"/>
      <c r="I48" s="178">
        <v>1263872.02</v>
      </c>
      <c r="J48" s="178">
        <f>J49+J51</f>
        <v>0</v>
      </c>
      <c r="K48" s="178">
        <f>K49+K51</f>
        <v>0</v>
      </c>
      <c r="L48" s="178">
        <f>L49+L51</f>
        <v>0</v>
      </c>
    </row>
    <row r="49" spans="1:12" s="167" customFormat="1" ht="31.5" hidden="1">
      <c r="A49"/>
      <c r="B49"/>
      <c r="C49" s="27">
        <v>542</v>
      </c>
      <c r="D49" s="27">
        <v>542</v>
      </c>
      <c r="E49" s="28" t="s">
        <v>557</v>
      </c>
      <c r="F49" s="176">
        <f>F50</f>
        <v>0</v>
      </c>
      <c r="G49" s="176"/>
      <c r="H49" s="176"/>
      <c r="I49" s="176"/>
      <c r="J49" s="176">
        <f>J50</f>
        <v>0</v>
      </c>
      <c r="K49" s="176">
        <f>K50</f>
        <v>0</v>
      </c>
      <c r="L49" s="176">
        <f>L50</f>
        <v>0</v>
      </c>
    </row>
    <row r="50" spans="3:12" ht="30" hidden="1">
      <c r="C50" s="138">
        <v>5421</v>
      </c>
      <c r="D50" s="138">
        <v>5421</v>
      </c>
      <c r="E50" s="139" t="s">
        <v>557</v>
      </c>
      <c r="F50" s="177"/>
      <c r="G50" s="177"/>
      <c r="H50" s="177"/>
      <c r="I50" s="177"/>
      <c r="J50" s="177"/>
      <c r="K50" s="177"/>
      <c r="L50" s="177"/>
    </row>
    <row r="51" spans="1:12" s="167" customFormat="1" ht="31.5" hidden="1">
      <c r="A51"/>
      <c r="B51"/>
      <c r="C51" s="27">
        <v>543</v>
      </c>
      <c r="D51" s="27">
        <v>543</v>
      </c>
      <c r="E51" s="28" t="s">
        <v>558</v>
      </c>
      <c r="F51" s="176">
        <f>F52</f>
        <v>0</v>
      </c>
      <c r="G51" s="176"/>
      <c r="H51" s="176"/>
      <c r="I51" s="176"/>
      <c r="J51" s="176">
        <f>J52</f>
        <v>0</v>
      </c>
      <c r="K51" s="176">
        <f>K52</f>
        <v>0</v>
      </c>
      <c r="L51" s="176">
        <f>L52</f>
        <v>0</v>
      </c>
    </row>
    <row r="52" spans="3:12" ht="2.25" customHeight="1" hidden="1">
      <c r="C52" s="138">
        <v>5431</v>
      </c>
      <c r="D52" s="138">
        <v>5431</v>
      </c>
      <c r="E52" s="139" t="s">
        <v>558</v>
      </c>
      <c r="F52" s="177"/>
      <c r="G52" s="177"/>
      <c r="H52" s="177"/>
      <c r="I52" s="177"/>
      <c r="J52" s="177"/>
      <c r="K52" s="177"/>
      <c r="L52" s="177"/>
    </row>
    <row r="53" spans="1:5" ht="12.75">
      <c r="A53" s="1" t="s">
        <v>125</v>
      </c>
      <c r="C53" s="409" t="s">
        <v>125</v>
      </c>
      <c r="D53" s="409" t="s">
        <v>125</v>
      </c>
      <c r="E53" s="80"/>
    </row>
    <row r="54" spans="3:5" ht="12.75">
      <c r="C54" s="80"/>
      <c r="D54" s="80"/>
      <c r="E54" s="80"/>
    </row>
    <row r="55" spans="3:5" ht="12.75">
      <c r="C55" s="80"/>
      <c r="D55" s="80"/>
      <c r="E55" s="80"/>
    </row>
    <row r="56" spans="3:5" ht="12.75">
      <c r="C56" s="80"/>
      <c r="D56" s="80"/>
      <c r="E56" s="80"/>
    </row>
    <row r="57" spans="3:5" ht="12.75">
      <c r="C57" s="80"/>
      <c r="D57" s="80"/>
      <c r="E57" s="80"/>
    </row>
    <row r="58" spans="3:5" ht="15">
      <c r="C58" s="80"/>
      <c r="D58" s="80"/>
      <c r="E58" s="86"/>
    </row>
    <row r="59" spans="3:5" ht="12.75">
      <c r="C59" s="80"/>
      <c r="D59" s="80"/>
      <c r="E59" s="80"/>
    </row>
    <row r="60" spans="3:5" ht="12.75">
      <c r="C60" s="80"/>
      <c r="D60" s="80"/>
      <c r="E60" s="80"/>
    </row>
    <row r="61" spans="3:5" ht="12.75">
      <c r="C61" s="80"/>
      <c r="D61" s="80"/>
      <c r="E61" s="80"/>
    </row>
    <row r="62" spans="3:5" ht="12.75">
      <c r="C62" s="80"/>
      <c r="D62" s="80"/>
      <c r="E62" s="80"/>
    </row>
    <row r="63" spans="3:5" ht="12.75">
      <c r="C63" s="80"/>
      <c r="D63" s="80"/>
      <c r="E63" s="80"/>
    </row>
    <row r="64" spans="3:5" ht="12.75">
      <c r="C64" s="80"/>
      <c r="D64" s="80"/>
      <c r="E64" s="80"/>
    </row>
    <row r="65" spans="3:5" ht="12.75">
      <c r="C65" s="80"/>
      <c r="D65" s="80"/>
      <c r="E65" s="80"/>
    </row>
    <row r="66" spans="3:5" ht="12.75">
      <c r="C66" s="80"/>
      <c r="D66" s="80"/>
      <c r="E66" s="80"/>
    </row>
    <row r="67" spans="3:5" ht="12.75">
      <c r="C67" s="80"/>
      <c r="D67" s="80"/>
      <c r="E67" s="80"/>
    </row>
    <row r="68" spans="3:5" ht="12.75">
      <c r="C68" s="80"/>
      <c r="D68" s="80"/>
      <c r="E68" s="80"/>
    </row>
    <row r="69" spans="3:5" ht="15">
      <c r="C69" s="80"/>
      <c r="D69" s="80"/>
      <c r="E69" s="86"/>
    </row>
    <row r="70" spans="3:5" ht="12.75">
      <c r="C70" s="80"/>
      <c r="D70" s="80"/>
      <c r="E70" s="80"/>
    </row>
    <row r="71" spans="3:5" ht="12.75">
      <c r="C71" s="80"/>
      <c r="D71" s="80"/>
      <c r="E71" s="80"/>
    </row>
    <row r="72" spans="3:5" ht="12.75">
      <c r="C72" s="80"/>
      <c r="D72" s="80"/>
      <c r="E72" s="80"/>
    </row>
    <row r="73" spans="3:5" ht="12.75">
      <c r="C73" s="80"/>
      <c r="D73" s="80"/>
      <c r="E73" s="80"/>
    </row>
    <row r="74" spans="3:5" ht="12.75">
      <c r="C74" s="80"/>
      <c r="D74" s="80"/>
      <c r="E74" s="80"/>
    </row>
    <row r="75" spans="3:5" ht="12.75">
      <c r="C75" s="80"/>
      <c r="D75" s="80"/>
      <c r="E75" s="80"/>
    </row>
    <row r="76" spans="3:5" ht="12.75">
      <c r="C76" s="80"/>
      <c r="D76" s="80"/>
      <c r="E76" s="80"/>
    </row>
    <row r="77" spans="3:5" ht="12.75">
      <c r="C77" s="80"/>
      <c r="D77" s="80"/>
      <c r="E77" s="80"/>
    </row>
    <row r="78" spans="3:5" ht="12.75">
      <c r="C78" s="80"/>
      <c r="D78" s="80"/>
      <c r="E78" s="80"/>
    </row>
    <row r="79" spans="3:5" ht="12.75">
      <c r="C79" s="80"/>
      <c r="D79" s="80"/>
      <c r="E79" s="80"/>
    </row>
    <row r="80" spans="3:5" ht="12.75">
      <c r="C80" s="80"/>
      <c r="D80" s="80"/>
      <c r="E80" s="80"/>
    </row>
    <row r="81" spans="3:5" ht="12.75">
      <c r="C81" s="80"/>
      <c r="D81" s="80"/>
      <c r="E81" s="80"/>
    </row>
    <row r="82" spans="3:5" ht="12.75">
      <c r="C82" s="80"/>
      <c r="D82" s="80"/>
      <c r="E82" s="80"/>
    </row>
    <row r="83" spans="3:5" ht="12.75">
      <c r="C83" s="80"/>
      <c r="D83" s="80"/>
      <c r="E83" s="80"/>
    </row>
    <row r="84" spans="3:5" ht="12.75">
      <c r="C84" s="80"/>
      <c r="D84" s="80"/>
      <c r="E84" s="80"/>
    </row>
    <row r="85" spans="3:12" ht="12.75">
      <c r="C85" s="80"/>
      <c r="D85" s="80"/>
      <c r="E85" s="80"/>
      <c r="K85" s="88"/>
      <c r="L85" s="88"/>
    </row>
    <row r="86" spans="3:12" ht="12.75">
      <c r="C86" s="80"/>
      <c r="D86" s="80"/>
      <c r="E86" s="80"/>
      <c r="K86" s="88"/>
      <c r="L86" s="88"/>
    </row>
    <row r="87" spans="3:12" ht="12.75">
      <c r="C87" s="80"/>
      <c r="D87" s="80"/>
      <c r="E87" s="80"/>
      <c r="K87" s="88"/>
      <c r="L87" s="88"/>
    </row>
    <row r="88" spans="3:12" ht="12.75" hidden="1">
      <c r="C88" s="80"/>
      <c r="D88" s="80"/>
      <c r="E88" s="80"/>
      <c r="K88" s="88"/>
      <c r="L88" s="88"/>
    </row>
    <row r="89" spans="3:12" ht="12.75">
      <c r="C89" s="80"/>
      <c r="D89" s="80"/>
      <c r="E89" s="80"/>
      <c r="K89" s="88"/>
      <c r="L89" s="88"/>
    </row>
    <row r="90" spans="3:12" ht="12.75">
      <c r="C90" s="80"/>
      <c r="D90" s="80"/>
      <c r="E90" s="80"/>
      <c r="K90" s="88"/>
      <c r="L90" s="88"/>
    </row>
    <row r="91" spans="3:12" ht="12.75">
      <c r="C91" s="80"/>
      <c r="D91" s="80"/>
      <c r="E91" s="80"/>
      <c r="K91" s="88"/>
      <c r="L91" s="88"/>
    </row>
    <row r="92" spans="3:12" ht="12.75">
      <c r="C92" s="80"/>
      <c r="D92" s="80"/>
      <c r="E92" s="80"/>
      <c r="K92" s="88"/>
      <c r="L92" s="88"/>
    </row>
    <row r="93" spans="3:12" ht="12.75">
      <c r="C93" s="80"/>
      <c r="D93" s="80"/>
      <c r="E93" s="80"/>
      <c r="K93" s="88"/>
      <c r="L93" s="88"/>
    </row>
    <row r="94" spans="3:12" ht="12.75">
      <c r="C94" s="80"/>
      <c r="D94" s="80"/>
      <c r="E94" s="80"/>
      <c r="K94" s="88"/>
      <c r="L94" s="88"/>
    </row>
    <row r="95" spans="3:12" ht="12.75">
      <c r="C95" s="80"/>
      <c r="D95" s="80"/>
      <c r="E95" s="80"/>
      <c r="J95" s="83"/>
      <c r="K95" s="88"/>
      <c r="L95" s="88"/>
    </row>
    <row r="96" spans="3:12" ht="12.75">
      <c r="C96" s="80"/>
      <c r="D96" s="80"/>
      <c r="E96" s="80"/>
      <c r="J96" s="83"/>
      <c r="K96" s="88"/>
      <c r="L96" s="88"/>
    </row>
    <row r="97" spans="3:12" ht="12.75">
      <c r="C97" s="80"/>
      <c r="D97" s="80"/>
      <c r="E97" s="80"/>
      <c r="J97" s="83"/>
      <c r="K97" s="88"/>
      <c r="L97" s="88"/>
    </row>
    <row r="98" spans="3:12" ht="12.75">
      <c r="C98" s="80"/>
      <c r="D98" s="80"/>
      <c r="E98" s="80"/>
      <c r="J98" s="83"/>
      <c r="K98" s="88"/>
      <c r="L98" s="88"/>
    </row>
    <row r="99" spans="3:12" ht="12.75">
      <c r="C99" s="80"/>
      <c r="D99" s="80"/>
      <c r="E99" s="80"/>
      <c r="J99" s="83"/>
      <c r="K99" s="88"/>
      <c r="L99" s="88"/>
    </row>
    <row r="100" spans="3:12" ht="12.75">
      <c r="C100" s="80"/>
      <c r="D100" s="80"/>
      <c r="E100" s="80"/>
      <c r="J100" s="83"/>
      <c r="K100" s="88"/>
      <c r="L100" s="88"/>
    </row>
    <row r="101" spans="3:12" ht="12.75">
      <c r="C101" s="80"/>
      <c r="D101" s="80"/>
      <c r="E101" s="80"/>
      <c r="J101" s="83"/>
      <c r="K101" s="88"/>
      <c r="L101" s="88"/>
    </row>
    <row r="102" spans="3:5" ht="12.75">
      <c r="C102" s="80"/>
      <c r="D102" s="80"/>
      <c r="E102" s="80"/>
    </row>
    <row r="103" spans="3:10" ht="12.75">
      <c r="C103" s="80"/>
      <c r="D103" s="80"/>
      <c r="E103" s="80"/>
      <c r="J103" s="87"/>
    </row>
    <row r="104" spans="3:10" ht="12.75">
      <c r="C104" s="80"/>
      <c r="D104" s="80"/>
      <c r="E104" s="80"/>
      <c r="J104" s="88"/>
    </row>
    <row r="105" spans="3:10" ht="12.75">
      <c r="C105" s="80"/>
      <c r="D105" s="80"/>
      <c r="E105" s="80"/>
      <c r="J105" s="88"/>
    </row>
    <row r="106" spans="3:5" ht="12.75">
      <c r="C106" s="80"/>
      <c r="D106" s="80"/>
      <c r="E106" s="80"/>
    </row>
    <row r="107" spans="3:5" ht="12.75">
      <c r="C107" s="80"/>
      <c r="D107" s="80"/>
      <c r="E107" s="80"/>
    </row>
    <row r="108" spans="3:5" ht="12.75">
      <c r="C108" s="80"/>
      <c r="D108" s="80"/>
      <c r="E108" s="80"/>
    </row>
    <row r="109" spans="3:5" ht="12.75">
      <c r="C109" s="80"/>
      <c r="D109" s="80"/>
      <c r="E109" s="80"/>
    </row>
    <row r="110" spans="3:5" ht="12.75">
      <c r="C110" s="80"/>
      <c r="D110" s="80"/>
      <c r="E110" s="80"/>
    </row>
    <row r="111" spans="3:5" ht="12.75">
      <c r="C111" s="80"/>
      <c r="D111" s="80"/>
      <c r="E111" s="80"/>
    </row>
    <row r="112" spans="3:5" ht="12.75">
      <c r="C112" s="80"/>
      <c r="D112" s="80"/>
      <c r="E112" s="80"/>
    </row>
    <row r="113" spans="3:10" ht="12.75">
      <c r="C113" s="80"/>
      <c r="D113" s="80"/>
      <c r="E113" s="80"/>
      <c r="J113" s="83"/>
    </row>
    <row r="114" spans="3:5" ht="12.75">
      <c r="C114" s="80"/>
      <c r="D114" s="80"/>
      <c r="E114" s="80"/>
    </row>
    <row r="115" spans="3:5" ht="12.75">
      <c r="C115" s="80"/>
      <c r="D115" s="80"/>
      <c r="E115" s="80"/>
    </row>
    <row r="116" spans="3:5" ht="12.75">
      <c r="C116" s="80"/>
      <c r="D116" s="80"/>
      <c r="E116" s="80"/>
    </row>
    <row r="117" spans="3:5" ht="12.75">
      <c r="C117" s="80"/>
      <c r="D117" s="80"/>
      <c r="E117" s="80"/>
    </row>
    <row r="118" spans="3:5" ht="12.75">
      <c r="C118" s="80"/>
      <c r="D118" s="80"/>
      <c r="E118" s="80"/>
    </row>
    <row r="119" spans="3:5" ht="12.75">
      <c r="C119" s="80"/>
      <c r="D119" s="80"/>
      <c r="E119" s="80"/>
    </row>
    <row r="120" spans="3:5" ht="12.75">
      <c r="C120" s="80"/>
      <c r="D120" s="80"/>
      <c r="E120" s="80"/>
    </row>
    <row r="121" spans="3:5" ht="12.75">
      <c r="C121" s="80"/>
      <c r="D121" s="80"/>
      <c r="E121" s="80"/>
    </row>
    <row r="122" spans="3:5" ht="12.75">
      <c r="C122" s="80"/>
      <c r="D122" s="80"/>
      <c r="E122" s="80"/>
    </row>
    <row r="123" spans="3:5" ht="12.75">
      <c r="C123" s="80"/>
      <c r="D123" s="80"/>
      <c r="E123" s="80"/>
    </row>
    <row r="124" spans="3:5" ht="12.75">
      <c r="C124" s="80"/>
      <c r="D124" s="80"/>
      <c r="E124" s="80"/>
    </row>
    <row r="125" spans="3:5" ht="12.75">
      <c r="C125" s="80"/>
      <c r="D125" s="80"/>
      <c r="E125" s="80"/>
    </row>
    <row r="126" spans="3:5" ht="12.75">
      <c r="C126" s="80"/>
      <c r="D126" s="80"/>
      <c r="E126" s="80"/>
    </row>
    <row r="127" spans="3:5" ht="12.75">
      <c r="C127" s="80"/>
      <c r="D127" s="80"/>
      <c r="E127" s="80"/>
    </row>
    <row r="128" spans="3:5" ht="12.75">
      <c r="C128" s="80"/>
      <c r="D128" s="80"/>
      <c r="E128" s="80"/>
    </row>
    <row r="129" spans="3:5" ht="12.75">
      <c r="C129" s="80"/>
      <c r="D129" s="80"/>
      <c r="E129" s="80"/>
    </row>
    <row r="130" spans="3:5" ht="12.75">
      <c r="C130" s="80"/>
      <c r="D130" s="80"/>
      <c r="E130" s="80"/>
    </row>
    <row r="131" spans="3:5" ht="12.75">
      <c r="C131" s="80"/>
      <c r="D131" s="80"/>
      <c r="E131" s="80"/>
    </row>
    <row r="132" spans="3:5" ht="12.75">
      <c r="C132" s="80"/>
      <c r="D132" s="80"/>
      <c r="E132" s="80"/>
    </row>
    <row r="133" spans="3:5" ht="12.75">
      <c r="C133" s="80"/>
      <c r="D133" s="80"/>
      <c r="E133" s="80"/>
    </row>
    <row r="134" spans="3:5" ht="12.75">
      <c r="C134" s="80"/>
      <c r="D134" s="80"/>
      <c r="E134" s="80"/>
    </row>
    <row r="135" spans="3:5" ht="12.75" hidden="1">
      <c r="C135" s="80"/>
      <c r="D135" s="80"/>
      <c r="E135" s="80"/>
    </row>
    <row r="136" spans="3:5" ht="12.75">
      <c r="C136" s="80"/>
      <c r="D136" s="80"/>
      <c r="E136" s="80"/>
    </row>
    <row r="137" spans="3:5" ht="12.75">
      <c r="C137" s="80"/>
      <c r="D137" s="80"/>
      <c r="E137" s="80"/>
    </row>
    <row r="138" spans="3:5" ht="12.75">
      <c r="C138" s="80"/>
      <c r="D138" s="80"/>
      <c r="E138" s="80"/>
    </row>
    <row r="139" spans="3:5" ht="12.75">
      <c r="C139" s="80"/>
      <c r="D139" s="80"/>
      <c r="E139" s="80"/>
    </row>
    <row r="140" spans="3:5" ht="12.75">
      <c r="C140" s="80"/>
      <c r="D140" s="80"/>
      <c r="E140" s="80"/>
    </row>
    <row r="141" spans="3:5" ht="12.75">
      <c r="C141" s="80"/>
      <c r="D141" s="80"/>
      <c r="E141" s="80"/>
    </row>
    <row r="142" spans="3:5" ht="12.75">
      <c r="C142" s="80"/>
      <c r="D142" s="80"/>
      <c r="E142" s="80"/>
    </row>
    <row r="143" spans="3:5" ht="12.75">
      <c r="C143" s="80"/>
      <c r="D143" s="80"/>
      <c r="E143" s="80"/>
    </row>
    <row r="144" spans="3:5" ht="12.75">
      <c r="C144" s="80"/>
      <c r="D144" s="80"/>
      <c r="E144" s="80"/>
    </row>
    <row r="145" spans="3:5" ht="12.75">
      <c r="C145" s="80"/>
      <c r="D145" s="80"/>
      <c r="E145" s="80"/>
    </row>
    <row r="146" spans="3:5" ht="12.75">
      <c r="C146" s="80"/>
      <c r="D146" s="80"/>
      <c r="E146" s="80"/>
    </row>
    <row r="147" spans="3:5" ht="12.75">
      <c r="C147" s="80"/>
      <c r="D147" s="80"/>
      <c r="E147" s="80"/>
    </row>
    <row r="148" spans="3:5" ht="12.75">
      <c r="C148" s="80"/>
      <c r="D148" s="80"/>
      <c r="E148" s="80"/>
    </row>
    <row r="149" spans="3:5" ht="12.75">
      <c r="C149" s="80"/>
      <c r="D149" s="80"/>
      <c r="E149" s="80"/>
    </row>
    <row r="150" spans="3:5" ht="12.75">
      <c r="C150" s="80"/>
      <c r="D150" s="80"/>
      <c r="E150" s="80"/>
    </row>
    <row r="151" spans="3:5" ht="12.75">
      <c r="C151" s="80"/>
      <c r="D151" s="80"/>
      <c r="E151" s="80"/>
    </row>
    <row r="152" spans="3:5" ht="12.75">
      <c r="C152" s="80"/>
      <c r="D152" s="80"/>
      <c r="E152" s="80"/>
    </row>
    <row r="153" spans="3:5" ht="12.75">
      <c r="C153" s="80"/>
      <c r="D153" s="80"/>
      <c r="E153" s="80"/>
    </row>
    <row r="154" spans="3:5" ht="12.75">
      <c r="C154" s="80"/>
      <c r="D154" s="80"/>
      <c r="E154" s="80"/>
    </row>
    <row r="155" spans="3:5" ht="12.75">
      <c r="C155" s="80"/>
      <c r="D155" s="80"/>
      <c r="E155" s="80"/>
    </row>
    <row r="156" spans="3:5" ht="12.75">
      <c r="C156" s="80"/>
      <c r="D156" s="80"/>
      <c r="E156" s="80"/>
    </row>
    <row r="157" spans="3:5" ht="12.75">
      <c r="C157" s="80"/>
      <c r="D157" s="80"/>
      <c r="E157" s="80"/>
    </row>
    <row r="158" spans="3:5" ht="12.75">
      <c r="C158" s="80"/>
      <c r="D158" s="80"/>
      <c r="E158" s="80"/>
    </row>
    <row r="159" spans="3:5" ht="12.75">
      <c r="C159" s="80"/>
      <c r="D159" s="80"/>
      <c r="E159" s="80"/>
    </row>
    <row r="160" spans="3:5" ht="12.75">
      <c r="C160" s="80"/>
      <c r="D160" s="80"/>
      <c r="E160" s="80"/>
    </row>
    <row r="161" spans="3:5" ht="12.75">
      <c r="C161" s="80"/>
      <c r="D161" s="80"/>
      <c r="E161" s="80"/>
    </row>
    <row r="162" spans="3:5" ht="12.75">
      <c r="C162" s="80"/>
      <c r="D162" s="80"/>
      <c r="E162" s="80"/>
    </row>
    <row r="163" spans="3:5" ht="12.75">
      <c r="C163" s="80"/>
      <c r="D163" s="80"/>
      <c r="E163" s="80"/>
    </row>
    <row r="164" spans="3:5" ht="12.75">
      <c r="C164" s="80"/>
      <c r="D164" s="80"/>
      <c r="E164" s="80"/>
    </row>
    <row r="165" spans="3:5" ht="12.75">
      <c r="C165" s="80"/>
      <c r="D165" s="80"/>
      <c r="E165" s="80"/>
    </row>
    <row r="166" spans="3:5" ht="12.75">
      <c r="C166" s="80"/>
      <c r="D166" s="80"/>
      <c r="E166" s="80"/>
    </row>
    <row r="167" spans="3:5" ht="12.75">
      <c r="C167" s="80"/>
      <c r="D167" s="80"/>
      <c r="E167" s="80"/>
    </row>
    <row r="168" spans="3:5" ht="12.75">
      <c r="C168" s="80"/>
      <c r="D168" s="80"/>
      <c r="E168" s="80"/>
    </row>
    <row r="169" spans="3:5" ht="12.75">
      <c r="C169" s="80"/>
      <c r="D169" s="80"/>
      <c r="E169" s="80"/>
    </row>
    <row r="170" spans="3:5" ht="12.75">
      <c r="C170" s="80"/>
      <c r="D170" s="80"/>
      <c r="E170" s="80"/>
    </row>
    <row r="171" spans="3:5" ht="12.75">
      <c r="C171" s="80"/>
      <c r="D171" s="80"/>
      <c r="E171" s="80"/>
    </row>
    <row r="172" spans="3:5" ht="12.75">
      <c r="C172" s="80"/>
      <c r="D172" s="80"/>
      <c r="E172" s="80"/>
    </row>
    <row r="173" spans="3:5" ht="12.75">
      <c r="C173" s="80"/>
      <c r="D173" s="80"/>
      <c r="E173" s="80"/>
    </row>
    <row r="174" spans="3:5" ht="12.75">
      <c r="C174" s="80"/>
      <c r="D174" s="80"/>
      <c r="E174" s="80"/>
    </row>
    <row r="175" spans="3:5" ht="12.75">
      <c r="C175" s="80"/>
      <c r="D175" s="80"/>
      <c r="E175" s="80"/>
    </row>
    <row r="176" spans="3:5" ht="12.75">
      <c r="C176" s="80"/>
      <c r="D176" s="80"/>
      <c r="E176" s="80"/>
    </row>
    <row r="177" spans="3:5" ht="12.75">
      <c r="C177" s="80"/>
      <c r="D177" s="80"/>
      <c r="E177" s="80"/>
    </row>
    <row r="178" spans="3:5" ht="12.75">
      <c r="C178" s="80"/>
      <c r="D178" s="80"/>
      <c r="E178" s="80"/>
    </row>
    <row r="179" spans="3:5" ht="12.75">
      <c r="C179" s="80"/>
      <c r="D179" s="80"/>
      <c r="E179" s="80"/>
    </row>
    <row r="180" spans="3:5" ht="12.75">
      <c r="C180" s="80"/>
      <c r="D180" s="80"/>
      <c r="E180" s="80"/>
    </row>
    <row r="181" spans="3:5" ht="12.75">
      <c r="C181" s="80"/>
      <c r="D181" s="80"/>
      <c r="E181" s="80"/>
    </row>
    <row r="182" spans="3:5" ht="12.75">
      <c r="C182" s="80"/>
      <c r="D182" s="80"/>
      <c r="E182" s="80"/>
    </row>
    <row r="183" spans="3:5" ht="12.75">
      <c r="C183" s="80"/>
      <c r="D183" s="80"/>
      <c r="E183" s="80"/>
    </row>
    <row r="184" spans="3:5" ht="12.75">
      <c r="C184" s="80"/>
      <c r="D184" s="80"/>
      <c r="E184" s="80"/>
    </row>
    <row r="185" spans="3:5" ht="12.75">
      <c r="C185" s="80"/>
      <c r="D185" s="80"/>
      <c r="E185" s="80"/>
    </row>
    <row r="186" spans="3:5" ht="12.75">
      <c r="C186" s="80"/>
      <c r="D186" s="80"/>
      <c r="E186" s="80"/>
    </row>
    <row r="187" spans="3:5" ht="12.75">
      <c r="C187" s="80"/>
      <c r="D187" s="80"/>
      <c r="E187" s="80"/>
    </row>
    <row r="188" spans="3:5" ht="12.75">
      <c r="C188" s="80"/>
      <c r="D188" s="80"/>
      <c r="E188" s="80"/>
    </row>
    <row r="189" spans="3:5" ht="12.75">
      <c r="C189" s="80"/>
      <c r="D189" s="80"/>
      <c r="E189" s="80"/>
    </row>
    <row r="190" spans="3:5" ht="12.75">
      <c r="C190" s="80"/>
      <c r="D190" s="80"/>
      <c r="E190" s="80"/>
    </row>
    <row r="191" spans="3:5" ht="12.75">
      <c r="C191" s="80"/>
      <c r="D191" s="80"/>
      <c r="E191" s="80"/>
    </row>
    <row r="192" spans="3:5" ht="12.75">
      <c r="C192" s="80"/>
      <c r="D192" s="80"/>
      <c r="E192" s="80"/>
    </row>
    <row r="193" spans="3:5" ht="12.75">
      <c r="C193" s="80"/>
      <c r="D193" s="80"/>
      <c r="E193" s="80"/>
    </row>
    <row r="194" spans="3:5" ht="12.75">
      <c r="C194" s="80"/>
      <c r="D194" s="80"/>
      <c r="E194" s="80"/>
    </row>
    <row r="195" spans="3:5" ht="12.75">
      <c r="C195" s="80"/>
      <c r="D195" s="80"/>
      <c r="E195" s="80"/>
    </row>
    <row r="196" spans="3:5" ht="12.75">
      <c r="C196" s="80"/>
      <c r="D196" s="80"/>
      <c r="E196" s="80"/>
    </row>
    <row r="197" spans="3:5" ht="12.75">
      <c r="C197" s="80"/>
      <c r="D197" s="80"/>
      <c r="E197" s="80"/>
    </row>
    <row r="198" spans="3:5" ht="12.75">
      <c r="C198" s="80"/>
      <c r="D198" s="80"/>
      <c r="E198" s="80"/>
    </row>
    <row r="199" spans="3:5" ht="12.75">
      <c r="C199" s="80"/>
      <c r="D199" s="80"/>
      <c r="E199" s="80"/>
    </row>
    <row r="200" spans="3:5" ht="12.75">
      <c r="C200" s="80"/>
      <c r="D200" s="80"/>
      <c r="E200" s="80"/>
    </row>
    <row r="201" spans="3:5" ht="12.75">
      <c r="C201" s="80"/>
      <c r="D201" s="80"/>
      <c r="E201" s="80"/>
    </row>
    <row r="202" spans="3:5" ht="12.75">
      <c r="C202" s="80"/>
      <c r="D202" s="80"/>
      <c r="E202" s="80"/>
    </row>
    <row r="203" spans="3:5" ht="12.75">
      <c r="C203" s="80"/>
      <c r="D203" s="80"/>
      <c r="E203" s="80"/>
    </row>
    <row r="204" spans="3:5" ht="12.75">
      <c r="C204" s="80"/>
      <c r="D204" s="80"/>
      <c r="E204" s="80"/>
    </row>
    <row r="205" spans="3:5" ht="12.75">
      <c r="C205" s="80"/>
      <c r="D205" s="80"/>
      <c r="E205" s="80"/>
    </row>
    <row r="206" spans="3:5" ht="12.75">
      <c r="C206" s="80"/>
      <c r="D206" s="80"/>
      <c r="E206" s="80"/>
    </row>
    <row r="207" spans="3:5" ht="12.75">
      <c r="C207" s="80"/>
      <c r="D207" s="80"/>
      <c r="E207" s="80"/>
    </row>
    <row r="208" spans="3:5" ht="12.75">
      <c r="C208" s="80"/>
      <c r="D208" s="80"/>
      <c r="E208" s="80"/>
    </row>
    <row r="209" spans="3:5" ht="12.75">
      <c r="C209" s="80"/>
      <c r="D209" s="80"/>
      <c r="E209" s="80"/>
    </row>
    <row r="210" spans="3:5" ht="12.75">
      <c r="C210" s="80"/>
      <c r="D210" s="80"/>
      <c r="E210" s="80"/>
    </row>
    <row r="211" spans="3:5" ht="12.75">
      <c r="C211" s="80"/>
      <c r="D211" s="80"/>
      <c r="E211" s="80"/>
    </row>
    <row r="212" spans="3:5" ht="12.75">
      <c r="C212" s="80"/>
      <c r="D212" s="80"/>
      <c r="E212" s="80"/>
    </row>
    <row r="213" spans="3:5" ht="12.75">
      <c r="C213" s="80"/>
      <c r="D213" s="80"/>
      <c r="E213" s="80"/>
    </row>
    <row r="214" spans="3:5" ht="12.75">
      <c r="C214" s="80"/>
      <c r="D214" s="80"/>
      <c r="E214" s="80"/>
    </row>
    <row r="215" spans="3:5" ht="12.75">
      <c r="C215" s="80"/>
      <c r="D215" s="80"/>
      <c r="E215" s="80"/>
    </row>
    <row r="216" spans="3:5" ht="12.75">
      <c r="C216" s="80"/>
      <c r="D216" s="80"/>
      <c r="E216" s="80"/>
    </row>
    <row r="217" spans="3:5" ht="12.75">
      <c r="C217" s="80"/>
      <c r="D217" s="80"/>
      <c r="E217" s="80"/>
    </row>
    <row r="218" spans="3:5" ht="12.75">
      <c r="C218" s="80"/>
      <c r="D218" s="80"/>
      <c r="E218" s="80"/>
    </row>
    <row r="219" spans="3:5" ht="12.75">
      <c r="C219" s="80"/>
      <c r="D219" s="80"/>
      <c r="E219" s="80"/>
    </row>
    <row r="220" spans="3:5" ht="12.75">
      <c r="C220" s="80"/>
      <c r="D220" s="80"/>
      <c r="E220" s="80"/>
    </row>
    <row r="221" spans="3:5" ht="12.75">
      <c r="C221" s="80"/>
      <c r="D221" s="80"/>
      <c r="E221" s="80"/>
    </row>
    <row r="222" spans="3:5" ht="12.75">
      <c r="C222" s="80"/>
      <c r="D222" s="80"/>
      <c r="E222" s="80"/>
    </row>
    <row r="223" spans="3:5" ht="12.75">
      <c r="C223" s="80"/>
      <c r="D223" s="80"/>
      <c r="E223" s="80"/>
    </row>
    <row r="224" spans="3:5" ht="12.75">
      <c r="C224" s="80"/>
      <c r="D224" s="80"/>
      <c r="E224" s="80"/>
    </row>
    <row r="225" spans="3:5" ht="12.75">
      <c r="C225" s="80"/>
      <c r="D225" s="80"/>
      <c r="E225" s="80"/>
    </row>
    <row r="226" spans="3:5" ht="12.75">
      <c r="C226" s="80"/>
      <c r="D226" s="80"/>
      <c r="E226" s="80"/>
    </row>
    <row r="227" spans="3:5" ht="12.75">
      <c r="C227" s="80"/>
      <c r="D227" s="80"/>
      <c r="E227" s="80"/>
    </row>
    <row r="228" spans="3:5" ht="12.75">
      <c r="C228" s="80"/>
      <c r="D228" s="80"/>
      <c r="E228" s="80"/>
    </row>
    <row r="229" spans="3:5" ht="12.75">
      <c r="C229" s="80"/>
      <c r="D229" s="80"/>
      <c r="E229" s="80"/>
    </row>
    <row r="230" spans="3:5" ht="12.75">
      <c r="C230" s="80"/>
      <c r="D230" s="80"/>
      <c r="E230" s="80"/>
    </row>
    <row r="231" spans="3:5" ht="15.75" customHeight="1">
      <c r="C231" s="80"/>
      <c r="D231" s="80"/>
      <c r="E231" s="80"/>
    </row>
    <row r="232" spans="3:5" ht="12.75">
      <c r="C232" s="80"/>
      <c r="D232" s="80"/>
      <c r="E232" s="80"/>
    </row>
    <row r="233" spans="3:5" ht="12.75">
      <c r="C233" s="80"/>
      <c r="D233" s="80"/>
      <c r="E233" s="80"/>
    </row>
    <row r="234" spans="3:5" ht="12.75">
      <c r="C234" s="80"/>
      <c r="D234" s="80"/>
      <c r="E234" s="80"/>
    </row>
    <row r="235" spans="3:5" ht="12.75">
      <c r="C235" s="80"/>
      <c r="D235" s="80"/>
      <c r="E235" s="80"/>
    </row>
    <row r="236" spans="3:5" ht="12.75">
      <c r="C236" s="80"/>
      <c r="D236" s="80"/>
      <c r="E236" s="80"/>
    </row>
    <row r="237" spans="3:5" ht="12.75">
      <c r="C237" s="80"/>
      <c r="D237" s="80"/>
      <c r="E237" s="80"/>
    </row>
    <row r="238" spans="3:5" ht="12.75">
      <c r="C238" s="80"/>
      <c r="D238" s="80"/>
      <c r="E238" s="80"/>
    </row>
    <row r="239" spans="3:5" ht="12.75">
      <c r="C239" s="80"/>
      <c r="D239" s="80"/>
      <c r="E239" s="80"/>
    </row>
    <row r="240" spans="3:5" ht="12.75">
      <c r="C240" s="80"/>
      <c r="D240" s="80"/>
      <c r="E240" s="80"/>
    </row>
    <row r="241" spans="3:5" ht="12.75">
      <c r="C241" s="80"/>
      <c r="D241" s="80"/>
      <c r="E241" s="80"/>
    </row>
    <row r="242" spans="3:5" ht="12.75">
      <c r="C242" s="80"/>
      <c r="D242" s="80"/>
      <c r="E242" s="52"/>
    </row>
    <row r="243" spans="3:5" ht="12.75">
      <c r="C243" s="80"/>
      <c r="D243" s="80"/>
      <c r="E243" s="80"/>
    </row>
    <row r="244" spans="3:5" ht="12.75">
      <c r="C244" s="80"/>
      <c r="D244" s="80"/>
      <c r="E244" s="80"/>
    </row>
    <row r="245" spans="3:5" ht="12.75">
      <c r="C245" s="80"/>
      <c r="D245" s="80"/>
      <c r="E245" s="80"/>
    </row>
    <row r="246" spans="3:5" ht="12.75">
      <c r="C246" s="80"/>
      <c r="D246" s="80"/>
      <c r="E246" s="80"/>
    </row>
    <row r="247" spans="3:5" ht="12.75">
      <c r="C247" s="80"/>
      <c r="D247" s="80"/>
      <c r="E247" s="80"/>
    </row>
    <row r="248" spans="3:5" ht="12.75">
      <c r="C248" s="80"/>
      <c r="D248" s="80"/>
      <c r="E248" s="80"/>
    </row>
    <row r="249" spans="3:5" ht="12.75">
      <c r="C249" s="80"/>
      <c r="D249" s="80"/>
      <c r="E249" s="80"/>
    </row>
    <row r="250" spans="3:5" ht="12.75">
      <c r="C250" s="80"/>
      <c r="D250" s="80"/>
      <c r="E250" s="80"/>
    </row>
    <row r="251" spans="3:5" ht="12.75">
      <c r="C251" s="80"/>
      <c r="D251" s="80"/>
      <c r="E251" s="80"/>
    </row>
    <row r="252" spans="3:5" ht="12.75">
      <c r="C252" s="80"/>
      <c r="D252" s="80"/>
      <c r="E252" s="80"/>
    </row>
    <row r="253" spans="3:5" ht="12.75">
      <c r="C253" s="80"/>
      <c r="D253" s="80"/>
      <c r="E253" s="80"/>
    </row>
    <row r="254" spans="3:5" ht="12.75">
      <c r="C254" s="80"/>
      <c r="D254" s="80"/>
      <c r="E254" s="80"/>
    </row>
    <row r="255" spans="3:5" ht="12.75">
      <c r="C255" s="80"/>
      <c r="D255" s="80"/>
      <c r="E255" s="80"/>
    </row>
    <row r="256" spans="3:5" ht="12.75">
      <c r="C256" s="80"/>
      <c r="D256" s="80"/>
      <c r="E256" s="80"/>
    </row>
    <row r="257" spans="3:5" ht="12.75">
      <c r="C257" s="80"/>
      <c r="D257" s="80"/>
      <c r="E257" s="80"/>
    </row>
    <row r="258" spans="3:5" ht="12.75">
      <c r="C258" s="80"/>
      <c r="D258" s="80"/>
      <c r="E258" s="80"/>
    </row>
    <row r="259" spans="3:5" ht="12.75">
      <c r="C259" s="80"/>
      <c r="D259" s="80"/>
      <c r="E259" s="80"/>
    </row>
    <row r="260" spans="3:5" ht="12.75">
      <c r="C260" s="80"/>
      <c r="D260" s="80"/>
      <c r="E260" s="80"/>
    </row>
    <row r="261" spans="3:5" ht="12.75">
      <c r="C261" s="80"/>
      <c r="D261" s="80"/>
      <c r="E261" s="80"/>
    </row>
    <row r="262" spans="3:5" ht="12.75">
      <c r="C262" s="80"/>
      <c r="D262" s="80"/>
      <c r="E262" s="80"/>
    </row>
    <row r="263" spans="3:5" ht="12.75">
      <c r="C263" s="80"/>
      <c r="D263" s="80"/>
      <c r="E263" s="80"/>
    </row>
    <row r="264" spans="3:5" ht="12.75">
      <c r="C264" s="80"/>
      <c r="D264" s="80"/>
      <c r="E264" s="80"/>
    </row>
    <row r="265" spans="3:5" ht="12.75">
      <c r="C265" s="80"/>
      <c r="D265" s="80"/>
      <c r="E265" s="80"/>
    </row>
    <row r="266" spans="3:5" ht="12.75">
      <c r="C266" s="80"/>
      <c r="D266" s="80"/>
      <c r="E266" s="80"/>
    </row>
    <row r="267" spans="3:5" ht="12.75">
      <c r="C267" s="80"/>
      <c r="D267" s="80"/>
      <c r="E267" s="80"/>
    </row>
    <row r="268" spans="3:5" ht="12.75">
      <c r="C268" s="80"/>
      <c r="D268" s="80"/>
      <c r="E268" s="80"/>
    </row>
    <row r="269" spans="3:5" ht="12.75">
      <c r="C269" s="80"/>
      <c r="D269" s="80"/>
      <c r="E269" s="80"/>
    </row>
    <row r="270" spans="3:5" ht="12.75">
      <c r="C270" s="80"/>
      <c r="D270" s="80"/>
      <c r="E270" s="80"/>
    </row>
    <row r="271" spans="3:5" ht="12.75">
      <c r="C271" s="80"/>
      <c r="D271" s="80"/>
      <c r="E271" s="80"/>
    </row>
    <row r="272" spans="3:5" ht="12.75">
      <c r="C272" s="80"/>
      <c r="D272" s="80"/>
      <c r="E272" s="80"/>
    </row>
    <row r="273" spans="3:5" ht="12.75">
      <c r="C273" s="80"/>
      <c r="D273" s="80"/>
      <c r="E273" s="80"/>
    </row>
    <row r="274" spans="3:5" ht="12.75">
      <c r="C274" s="80"/>
      <c r="D274" s="80"/>
      <c r="E274" s="80"/>
    </row>
    <row r="275" spans="3:5" ht="12.75">
      <c r="C275" s="80"/>
      <c r="D275" s="80"/>
      <c r="E275" s="80"/>
    </row>
    <row r="276" spans="3:5" ht="12.75">
      <c r="C276" s="80"/>
      <c r="D276" s="80"/>
      <c r="E276" s="80"/>
    </row>
    <row r="277" spans="3:5" ht="12.75">
      <c r="C277" s="80"/>
      <c r="D277" s="80"/>
      <c r="E277" s="80"/>
    </row>
    <row r="278" spans="3:5" ht="12.75">
      <c r="C278" s="80"/>
      <c r="D278" s="80"/>
      <c r="E278" s="80"/>
    </row>
    <row r="279" spans="3:5" ht="12.75">
      <c r="C279" s="80"/>
      <c r="D279" s="80"/>
      <c r="E279" s="80"/>
    </row>
    <row r="280" spans="3:5" ht="12.75">
      <c r="C280" s="80"/>
      <c r="D280" s="80"/>
      <c r="E280" s="80"/>
    </row>
    <row r="281" spans="3:5" ht="12.75">
      <c r="C281" s="80"/>
      <c r="D281" s="80"/>
      <c r="E281" s="80"/>
    </row>
    <row r="282" spans="3:5" ht="12.75">
      <c r="C282" s="80"/>
      <c r="D282" s="80"/>
      <c r="E282" s="80"/>
    </row>
    <row r="283" spans="3:5" ht="12.75">
      <c r="C283" s="80"/>
      <c r="D283" s="80"/>
      <c r="E283" s="80"/>
    </row>
    <row r="284" spans="3:5" ht="12.75">
      <c r="C284" s="80"/>
      <c r="D284" s="80"/>
      <c r="E284" s="80"/>
    </row>
    <row r="285" spans="3:5" ht="12.75">
      <c r="C285" s="80"/>
      <c r="D285" s="80"/>
      <c r="E285" s="80"/>
    </row>
    <row r="286" spans="3:5" ht="12.75">
      <c r="C286" s="80"/>
      <c r="D286" s="80"/>
      <c r="E286" s="80"/>
    </row>
    <row r="287" spans="3:5" ht="12.75">
      <c r="C287" s="80"/>
      <c r="D287" s="80"/>
      <c r="E287" s="80"/>
    </row>
    <row r="288" spans="3:5" ht="12.75">
      <c r="C288" s="80"/>
      <c r="D288" s="80"/>
      <c r="E288" s="80"/>
    </row>
    <row r="289" spans="3:5" ht="12.75">
      <c r="C289" s="80"/>
      <c r="D289" s="80"/>
      <c r="E289" s="80"/>
    </row>
    <row r="290" spans="3:5" ht="12.75">
      <c r="C290" s="80"/>
      <c r="D290" s="80"/>
      <c r="E290" s="80"/>
    </row>
    <row r="291" spans="3:5" ht="12.75">
      <c r="C291" s="80"/>
      <c r="D291" s="80"/>
      <c r="E291" s="80"/>
    </row>
    <row r="292" spans="3:5" ht="12.75">
      <c r="C292" s="80"/>
      <c r="D292" s="80"/>
      <c r="E292" s="80"/>
    </row>
    <row r="293" spans="3:5" ht="12.75">
      <c r="C293" s="80"/>
      <c r="D293" s="80"/>
      <c r="E293" s="80"/>
    </row>
    <row r="294" spans="3:5" ht="12.75">
      <c r="C294" s="80"/>
      <c r="D294" s="80"/>
      <c r="E294" s="80"/>
    </row>
    <row r="295" spans="3:5" ht="12.75">
      <c r="C295" s="80"/>
      <c r="D295" s="80"/>
      <c r="E295" s="80"/>
    </row>
    <row r="296" spans="3:5" ht="12.75">
      <c r="C296" s="80"/>
      <c r="D296" s="80"/>
      <c r="E296" s="80"/>
    </row>
    <row r="297" spans="3:5" ht="12.75">
      <c r="C297" s="80"/>
      <c r="D297" s="80"/>
      <c r="E297" s="80"/>
    </row>
    <row r="298" spans="3:5" ht="12.75">
      <c r="C298" s="80"/>
      <c r="D298" s="80"/>
      <c r="E298" s="80"/>
    </row>
    <row r="299" spans="3:5" ht="12.75">
      <c r="C299" s="80"/>
      <c r="D299" s="80"/>
      <c r="E299" s="80"/>
    </row>
    <row r="300" spans="3:5" ht="12.75">
      <c r="C300" s="80"/>
      <c r="D300" s="80"/>
      <c r="E300" s="80"/>
    </row>
    <row r="301" spans="3:5" ht="12.75">
      <c r="C301" s="80"/>
      <c r="D301" s="80"/>
      <c r="E301" s="80"/>
    </row>
    <row r="302" spans="3:5" ht="12.75">
      <c r="C302" s="80"/>
      <c r="D302" s="80"/>
      <c r="E302" s="80"/>
    </row>
    <row r="303" spans="3:5" ht="12.75">
      <c r="C303" s="80"/>
      <c r="D303" s="80"/>
      <c r="E303" s="80"/>
    </row>
    <row r="304" spans="3:5" ht="12.75">
      <c r="C304" s="80"/>
      <c r="D304" s="80"/>
      <c r="E304" s="80"/>
    </row>
    <row r="305" spans="3:5" ht="12.75">
      <c r="C305" s="80"/>
      <c r="D305" s="80"/>
      <c r="E305" s="80"/>
    </row>
    <row r="306" spans="3:5" ht="12.75">
      <c r="C306" s="80"/>
      <c r="D306" s="80"/>
      <c r="E306" s="80"/>
    </row>
    <row r="307" spans="3:5" ht="12.75">
      <c r="C307" s="80"/>
      <c r="D307" s="80"/>
      <c r="E307" s="80"/>
    </row>
    <row r="308" spans="3:5" ht="12.75">
      <c r="C308" s="80"/>
      <c r="D308" s="80"/>
      <c r="E308" s="80"/>
    </row>
    <row r="309" spans="3:5" ht="12.75">
      <c r="C309" s="80"/>
      <c r="D309" s="80"/>
      <c r="E309" s="80"/>
    </row>
    <row r="310" spans="3:5" ht="12.75">
      <c r="C310" s="80"/>
      <c r="D310" s="80"/>
      <c r="E310" s="80"/>
    </row>
    <row r="311" spans="3:5" ht="12.75">
      <c r="C311" s="80"/>
      <c r="D311" s="80"/>
      <c r="E311" s="80"/>
    </row>
    <row r="312" spans="3:5" ht="12.75">
      <c r="C312" s="80"/>
      <c r="D312" s="80"/>
      <c r="E312" s="80"/>
    </row>
    <row r="313" spans="3:5" ht="12.75">
      <c r="C313" s="80"/>
      <c r="D313" s="80"/>
      <c r="E313" s="80"/>
    </row>
    <row r="314" spans="3:5" ht="12.75">
      <c r="C314" s="80"/>
      <c r="D314" s="80"/>
      <c r="E314" s="80"/>
    </row>
    <row r="315" spans="3:5" ht="12.75">
      <c r="C315" s="80"/>
      <c r="D315" s="80"/>
      <c r="E315" s="80"/>
    </row>
    <row r="316" spans="3:5" ht="12.75">
      <c r="C316" s="80"/>
      <c r="D316" s="80"/>
      <c r="E316" s="80"/>
    </row>
    <row r="317" spans="3:5" ht="12.75">
      <c r="C317" s="80"/>
      <c r="D317" s="80"/>
      <c r="E317" s="80"/>
    </row>
    <row r="318" spans="3:5" ht="12.75">
      <c r="C318" s="80"/>
      <c r="D318" s="80"/>
      <c r="E318" s="80"/>
    </row>
    <row r="319" spans="3:5" ht="12.75">
      <c r="C319" s="80"/>
      <c r="D319" s="80"/>
      <c r="E319" s="80"/>
    </row>
    <row r="320" spans="3:5" ht="12.75">
      <c r="C320" s="80"/>
      <c r="D320" s="80"/>
      <c r="E320" s="80"/>
    </row>
    <row r="321" spans="3:5" ht="12.75">
      <c r="C321" s="80"/>
      <c r="D321" s="80"/>
      <c r="E321" s="80"/>
    </row>
    <row r="322" spans="3:5" ht="12.75">
      <c r="C322" s="80"/>
      <c r="D322" s="80"/>
      <c r="E322" s="80"/>
    </row>
    <row r="323" spans="3:5" ht="12.75">
      <c r="C323" s="80"/>
      <c r="D323" s="80"/>
      <c r="E323" s="80"/>
    </row>
    <row r="324" spans="3:5" ht="12.75">
      <c r="C324" s="80"/>
      <c r="D324" s="80"/>
      <c r="E324" s="80"/>
    </row>
    <row r="325" spans="3:5" ht="12.75">
      <c r="C325" s="80"/>
      <c r="D325" s="80"/>
      <c r="E325" s="80"/>
    </row>
    <row r="326" spans="3:5" ht="12.75">
      <c r="C326" s="80"/>
      <c r="D326" s="80"/>
      <c r="E326" s="80"/>
    </row>
    <row r="327" spans="3:5" ht="12.75">
      <c r="C327" s="80"/>
      <c r="D327" s="80"/>
      <c r="E327" s="80"/>
    </row>
    <row r="328" spans="3:5" ht="12.75">
      <c r="C328" s="80"/>
      <c r="D328" s="80"/>
      <c r="E328" s="80"/>
    </row>
    <row r="329" spans="3:5" ht="12.75">
      <c r="C329" s="80"/>
      <c r="D329" s="80"/>
      <c r="E329" s="80"/>
    </row>
    <row r="330" spans="3:5" ht="12.75">
      <c r="C330" s="80"/>
      <c r="D330" s="80"/>
      <c r="E330" s="80"/>
    </row>
    <row r="331" spans="3:5" ht="12.75">
      <c r="C331" s="80"/>
      <c r="D331" s="80"/>
      <c r="E331" s="80"/>
    </row>
    <row r="332" spans="3:5" ht="12.75">
      <c r="C332" s="80"/>
      <c r="D332" s="80"/>
      <c r="E332" s="80"/>
    </row>
    <row r="333" spans="3:5" ht="12.75">
      <c r="C333" s="80"/>
      <c r="D333" s="80"/>
      <c r="E333" s="80"/>
    </row>
    <row r="334" spans="3:5" ht="12.75">
      <c r="C334" s="80"/>
      <c r="D334" s="80"/>
      <c r="E334" s="80"/>
    </row>
    <row r="335" spans="3:5" ht="12.75">
      <c r="C335" s="80"/>
      <c r="D335" s="80"/>
      <c r="E335" s="80"/>
    </row>
    <row r="336" spans="3:5" ht="12.75">
      <c r="C336" s="80"/>
      <c r="D336" s="80"/>
      <c r="E336" s="80"/>
    </row>
    <row r="337" spans="3:5" ht="12.75">
      <c r="C337" s="80"/>
      <c r="D337" s="80"/>
      <c r="E337" s="80"/>
    </row>
    <row r="338" spans="3:5" ht="12.75">
      <c r="C338" s="80"/>
      <c r="D338" s="80"/>
      <c r="E338" s="80"/>
    </row>
    <row r="339" spans="3:5" ht="12.75">
      <c r="C339" s="80"/>
      <c r="D339" s="80"/>
      <c r="E339" s="80"/>
    </row>
    <row r="340" spans="3:5" ht="12.75">
      <c r="C340" s="80"/>
      <c r="D340" s="80"/>
      <c r="E340" s="80"/>
    </row>
    <row r="341" spans="3:5" ht="12.75">
      <c r="C341" s="80"/>
      <c r="D341" s="80"/>
      <c r="E341" s="80"/>
    </row>
    <row r="342" spans="3:5" ht="12.75">
      <c r="C342" s="80"/>
      <c r="D342" s="80"/>
      <c r="E342" s="80"/>
    </row>
    <row r="343" spans="3:5" ht="12.75">
      <c r="C343" s="80"/>
      <c r="D343" s="80"/>
      <c r="E343" s="80"/>
    </row>
    <row r="344" spans="3:5" ht="12.75">
      <c r="C344" s="80"/>
      <c r="D344" s="80"/>
      <c r="E344" s="80"/>
    </row>
    <row r="345" spans="3:5" ht="12.75">
      <c r="C345" s="80"/>
      <c r="D345" s="80"/>
      <c r="E345" s="80"/>
    </row>
    <row r="346" spans="3:5" ht="12.75">
      <c r="C346" s="80"/>
      <c r="D346" s="80"/>
      <c r="E346" s="80"/>
    </row>
    <row r="347" spans="3:5" ht="12.75">
      <c r="C347" s="80"/>
      <c r="D347" s="80"/>
      <c r="E347" s="80"/>
    </row>
    <row r="348" spans="3:5" ht="12.75">
      <c r="C348" s="80"/>
      <c r="D348" s="80"/>
      <c r="E348" s="80"/>
    </row>
    <row r="349" spans="3:5" ht="12.75">
      <c r="C349" s="80"/>
      <c r="D349" s="80"/>
      <c r="E349" s="80"/>
    </row>
    <row r="350" spans="3:5" ht="12.75">
      <c r="C350" s="80"/>
      <c r="D350" s="80"/>
      <c r="E350" s="80"/>
    </row>
    <row r="351" spans="3:5" ht="12.75">
      <c r="C351" s="80"/>
      <c r="D351" s="80"/>
      <c r="E351" s="80"/>
    </row>
    <row r="352" spans="3:5" ht="12.75">
      <c r="C352" s="80"/>
      <c r="D352" s="80"/>
      <c r="E352" s="80"/>
    </row>
    <row r="353" spans="3:5" ht="12.75">
      <c r="C353" s="80"/>
      <c r="D353" s="80"/>
      <c r="E353" s="80"/>
    </row>
    <row r="354" spans="3:5" ht="12.75">
      <c r="C354" s="80"/>
      <c r="D354" s="80"/>
      <c r="E354" s="80"/>
    </row>
    <row r="355" spans="3:5" ht="12.75">
      <c r="C355" s="80"/>
      <c r="D355" s="80"/>
      <c r="E355" s="80"/>
    </row>
    <row r="356" spans="3:5" ht="12.75">
      <c r="C356" s="80"/>
      <c r="D356" s="80"/>
      <c r="E356" s="80"/>
    </row>
    <row r="357" spans="3:5" ht="12.75">
      <c r="C357" s="80"/>
      <c r="D357" s="80"/>
      <c r="E357" s="80"/>
    </row>
    <row r="358" spans="3:5" ht="12.75">
      <c r="C358" s="80"/>
      <c r="D358" s="80"/>
      <c r="E358" s="80"/>
    </row>
    <row r="359" spans="3:5" ht="12.75">
      <c r="C359" s="80"/>
      <c r="D359" s="80"/>
      <c r="E359" s="80"/>
    </row>
    <row r="360" spans="3:5" ht="12.75">
      <c r="C360" s="80"/>
      <c r="D360" s="80"/>
      <c r="E360" s="80"/>
    </row>
    <row r="361" spans="3:5" ht="12.75">
      <c r="C361" s="80"/>
      <c r="D361" s="80"/>
      <c r="E361" s="80"/>
    </row>
    <row r="362" spans="3:5" ht="12.75">
      <c r="C362" s="80"/>
      <c r="D362" s="80"/>
      <c r="E362" s="80"/>
    </row>
    <row r="363" spans="3:5" ht="12.75">
      <c r="C363" s="80"/>
      <c r="D363" s="80"/>
      <c r="E363" s="80"/>
    </row>
    <row r="364" spans="3:5" ht="12.75">
      <c r="C364" s="80"/>
      <c r="D364" s="80"/>
      <c r="E364" s="80"/>
    </row>
    <row r="365" spans="3:5" ht="12.75">
      <c r="C365" s="80"/>
      <c r="D365" s="80"/>
      <c r="E365" s="80"/>
    </row>
    <row r="366" spans="3:5" ht="12.75">
      <c r="C366" s="80"/>
      <c r="D366" s="80"/>
      <c r="E366" s="80"/>
    </row>
    <row r="367" spans="3:5" ht="12.75">
      <c r="C367" s="80"/>
      <c r="D367" s="80"/>
      <c r="E367" s="80"/>
    </row>
    <row r="368" spans="3:5" ht="12.75">
      <c r="C368" s="80"/>
      <c r="D368" s="80"/>
      <c r="E368" s="80"/>
    </row>
    <row r="369" spans="3:5" ht="12.75">
      <c r="C369" s="80"/>
      <c r="D369" s="80"/>
      <c r="E369" s="80"/>
    </row>
    <row r="370" spans="3:5" ht="12.75">
      <c r="C370" s="80"/>
      <c r="D370" s="80"/>
      <c r="E370" s="80"/>
    </row>
    <row r="371" spans="3:5" ht="12.75">
      <c r="C371" s="80"/>
      <c r="D371" s="80"/>
      <c r="E371" s="80"/>
    </row>
    <row r="372" spans="3:5" ht="12.75">
      <c r="C372" s="80"/>
      <c r="D372" s="80"/>
      <c r="E372" s="80"/>
    </row>
    <row r="373" spans="3:5" ht="12.75">
      <c r="C373" s="80"/>
      <c r="D373" s="80"/>
      <c r="E373" s="80"/>
    </row>
    <row r="374" spans="3:5" ht="12.75">
      <c r="C374" s="80"/>
      <c r="D374" s="80"/>
      <c r="E374" s="80"/>
    </row>
    <row r="375" spans="3:5" ht="12.75">
      <c r="C375" s="80"/>
      <c r="D375" s="80"/>
      <c r="E375" s="80"/>
    </row>
    <row r="376" spans="3:5" ht="12.75">
      <c r="C376" s="80"/>
      <c r="D376" s="80"/>
      <c r="E376" s="80"/>
    </row>
    <row r="377" spans="3:5" ht="12.75">
      <c r="C377" s="80"/>
      <c r="D377" s="80"/>
      <c r="E377" s="80"/>
    </row>
    <row r="378" spans="3:5" ht="12.75">
      <c r="C378" s="80"/>
      <c r="D378" s="80"/>
      <c r="E378" s="80"/>
    </row>
    <row r="379" spans="3:5" ht="12.75">
      <c r="C379" s="80"/>
      <c r="D379" s="80"/>
      <c r="E379" s="80"/>
    </row>
    <row r="380" spans="3:5" ht="12.75">
      <c r="C380" s="80"/>
      <c r="D380" s="80"/>
      <c r="E380" s="80"/>
    </row>
    <row r="381" spans="3:5" ht="12.75">
      <c r="C381" s="80"/>
      <c r="D381" s="80"/>
      <c r="E381" s="80"/>
    </row>
    <row r="382" spans="3:5" ht="12.75">
      <c r="C382" s="80"/>
      <c r="D382" s="80"/>
      <c r="E382" s="80"/>
    </row>
    <row r="383" spans="3:5" ht="12.75">
      <c r="C383" s="80"/>
      <c r="D383" s="80"/>
      <c r="E383" s="80"/>
    </row>
    <row r="384" spans="3:5" ht="12.75">
      <c r="C384" s="80"/>
      <c r="D384" s="80"/>
      <c r="E384" s="80"/>
    </row>
    <row r="385" spans="3:5" ht="12.75">
      <c r="C385" s="80"/>
      <c r="D385" s="80"/>
      <c r="E385" s="80"/>
    </row>
    <row r="386" spans="3:5" ht="12.75">
      <c r="C386" s="80"/>
      <c r="D386" s="80"/>
      <c r="E386" s="80"/>
    </row>
    <row r="387" spans="3:5" ht="12.75">
      <c r="C387" s="80"/>
      <c r="D387" s="80"/>
      <c r="E387" s="80"/>
    </row>
    <row r="388" spans="3:5" ht="12.75">
      <c r="C388" s="80"/>
      <c r="D388" s="80"/>
      <c r="E388" s="80"/>
    </row>
    <row r="389" spans="3:5" ht="12.75">
      <c r="C389" s="80"/>
      <c r="D389" s="80"/>
      <c r="E389" s="80"/>
    </row>
    <row r="390" spans="3:5" ht="12.75">
      <c r="C390" s="80"/>
      <c r="D390" s="80"/>
      <c r="E390" s="80"/>
    </row>
    <row r="391" spans="3:5" ht="12.75">
      <c r="C391" s="80"/>
      <c r="D391" s="80"/>
      <c r="E391" s="80"/>
    </row>
    <row r="392" spans="3:5" ht="12.75">
      <c r="C392" s="80"/>
      <c r="D392" s="80"/>
      <c r="E392" s="80"/>
    </row>
    <row r="393" spans="3:5" ht="12.75">
      <c r="C393" s="80"/>
      <c r="D393" s="80"/>
      <c r="E393" s="80"/>
    </row>
    <row r="394" spans="3:5" ht="12.75">
      <c r="C394" s="80"/>
      <c r="D394" s="80"/>
      <c r="E394" s="80"/>
    </row>
    <row r="395" spans="3:5" ht="12.75">
      <c r="C395" s="80"/>
      <c r="D395" s="80"/>
      <c r="E395" s="80"/>
    </row>
    <row r="396" spans="3:5" ht="12.75">
      <c r="C396" s="80"/>
      <c r="D396" s="80"/>
      <c r="E396" s="80"/>
    </row>
    <row r="397" spans="3:5" ht="12.75">
      <c r="C397" s="80"/>
      <c r="D397" s="80"/>
      <c r="E397" s="80"/>
    </row>
    <row r="398" spans="3:5" ht="12.75">
      <c r="C398" s="80"/>
      <c r="D398" s="80"/>
      <c r="E398" s="80"/>
    </row>
    <row r="399" spans="3:5" ht="12.75">
      <c r="C399" s="80"/>
      <c r="D399" s="80"/>
      <c r="E399" s="80"/>
    </row>
    <row r="400" spans="3:5" ht="12.75">
      <c r="C400" s="80"/>
      <c r="D400" s="80"/>
      <c r="E400" s="80"/>
    </row>
    <row r="401" spans="3:5" ht="12.75">
      <c r="C401" s="80"/>
      <c r="D401" s="80"/>
      <c r="E401" s="80"/>
    </row>
    <row r="402" spans="3:5" ht="12.75">
      <c r="C402" s="80"/>
      <c r="D402" s="80"/>
      <c r="E402" s="80"/>
    </row>
    <row r="403" spans="3:5" ht="12.75">
      <c r="C403" s="80"/>
      <c r="D403" s="80"/>
      <c r="E403" s="80"/>
    </row>
    <row r="404" spans="3:5" ht="12.75">
      <c r="C404" s="80"/>
      <c r="D404" s="80"/>
      <c r="E404" s="80"/>
    </row>
    <row r="405" spans="3:5" ht="12.75">
      <c r="C405" s="80"/>
      <c r="D405" s="80"/>
      <c r="E405" s="80"/>
    </row>
    <row r="406" spans="3:5" ht="12.75">
      <c r="C406" s="80"/>
      <c r="D406" s="80"/>
      <c r="E406" s="80"/>
    </row>
    <row r="407" spans="3:5" ht="12.75">
      <c r="C407" s="80"/>
      <c r="D407" s="80"/>
      <c r="E407" s="80"/>
    </row>
    <row r="408" spans="3:5" ht="12.75">
      <c r="C408" s="80"/>
      <c r="D408" s="80"/>
      <c r="E408" s="80"/>
    </row>
    <row r="409" spans="3:5" ht="12.75">
      <c r="C409" s="80"/>
      <c r="D409" s="80"/>
      <c r="E409" s="80"/>
    </row>
    <row r="410" spans="3:5" ht="12.75">
      <c r="C410" s="80"/>
      <c r="D410" s="80"/>
      <c r="E410" s="80"/>
    </row>
    <row r="411" spans="3:5" ht="12.75">
      <c r="C411" s="80"/>
      <c r="D411" s="80"/>
      <c r="E411" s="80"/>
    </row>
    <row r="412" spans="3:5" ht="12.75">
      <c r="C412" s="80"/>
      <c r="D412" s="80"/>
      <c r="E412" s="80"/>
    </row>
    <row r="413" spans="3:5" ht="12.75">
      <c r="C413" s="80"/>
      <c r="D413" s="80"/>
      <c r="E413" s="80"/>
    </row>
    <row r="414" spans="3:5" ht="12.75">
      <c r="C414" s="80"/>
      <c r="D414" s="80"/>
      <c r="E414" s="80"/>
    </row>
    <row r="415" spans="3:5" ht="12.75">
      <c r="C415" s="80"/>
      <c r="D415" s="80"/>
      <c r="E415" s="80"/>
    </row>
    <row r="416" spans="3:5" ht="12.75">
      <c r="C416" s="80"/>
      <c r="D416" s="80"/>
      <c r="E416" s="80"/>
    </row>
    <row r="417" spans="3:5" ht="12.75">
      <c r="C417" s="80"/>
      <c r="D417" s="80"/>
      <c r="E417" s="80"/>
    </row>
    <row r="418" spans="3:5" ht="12.75">
      <c r="C418" s="80"/>
      <c r="D418" s="80"/>
      <c r="E418" s="80"/>
    </row>
    <row r="419" spans="3:5" ht="12.75">
      <c r="C419" s="80"/>
      <c r="D419" s="80"/>
      <c r="E419" s="80"/>
    </row>
    <row r="420" spans="3:5" ht="12.75">
      <c r="C420" s="80"/>
      <c r="D420" s="80"/>
      <c r="E420" s="80"/>
    </row>
    <row r="421" spans="3:5" ht="12.75">
      <c r="C421" s="80"/>
      <c r="D421" s="80"/>
      <c r="E421" s="80"/>
    </row>
    <row r="422" spans="3:5" ht="12.75">
      <c r="C422" s="80"/>
      <c r="D422" s="80"/>
      <c r="E422" s="80"/>
    </row>
    <row r="423" spans="3:5" ht="12.75">
      <c r="C423" s="80"/>
      <c r="D423" s="80"/>
      <c r="E423" s="80"/>
    </row>
    <row r="424" spans="3:5" ht="12.75">
      <c r="C424" s="80"/>
      <c r="D424" s="80"/>
      <c r="E424" s="80"/>
    </row>
    <row r="425" spans="3:5" ht="12.75">
      <c r="C425" s="80"/>
      <c r="D425" s="80"/>
      <c r="E425" s="80"/>
    </row>
    <row r="426" spans="3:5" ht="12.75">
      <c r="C426" s="80"/>
      <c r="D426" s="80"/>
      <c r="E426" s="80"/>
    </row>
    <row r="427" spans="3:5" ht="12.75">
      <c r="C427" s="80"/>
      <c r="D427" s="80"/>
      <c r="E427" s="80"/>
    </row>
    <row r="428" spans="3:5" ht="12.75">
      <c r="C428" s="80"/>
      <c r="D428" s="80"/>
      <c r="E428" s="80"/>
    </row>
    <row r="429" spans="3:5" ht="12.75">
      <c r="C429" s="80"/>
      <c r="D429" s="80"/>
      <c r="E429" s="80"/>
    </row>
    <row r="430" spans="3:5" ht="12.75">
      <c r="C430" s="80"/>
      <c r="D430" s="80"/>
      <c r="E430" s="80"/>
    </row>
    <row r="431" spans="3:5" ht="12.75">
      <c r="C431" s="80"/>
      <c r="D431" s="80"/>
      <c r="E431" s="80"/>
    </row>
    <row r="432" spans="3:5" ht="12.75">
      <c r="C432" s="80"/>
      <c r="D432" s="80"/>
      <c r="E432" s="80"/>
    </row>
    <row r="433" spans="3:5" ht="12.75">
      <c r="C433" s="80"/>
      <c r="D433" s="80"/>
      <c r="E433" s="80"/>
    </row>
    <row r="434" spans="3:5" ht="12.75">
      <c r="C434" s="80"/>
      <c r="D434" s="80"/>
      <c r="E434" s="80"/>
    </row>
    <row r="435" spans="3:5" ht="12.75">
      <c r="C435" s="80"/>
      <c r="D435" s="80"/>
      <c r="E435" s="80"/>
    </row>
    <row r="436" spans="3:5" ht="12.75">
      <c r="C436" s="80"/>
      <c r="D436" s="80"/>
      <c r="E436" s="80"/>
    </row>
    <row r="437" spans="3:5" ht="12.75">
      <c r="C437" s="80"/>
      <c r="D437" s="80"/>
      <c r="E437" s="80"/>
    </row>
    <row r="438" spans="3:5" ht="12.75">
      <c r="C438" s="80"/>
      <c r="D438" s="80"/>
      <c r="E438" s="80"/>
    </row>
    <row r="439" spans="3:5" ht="12.75">
      <c r="C439" s="80"/>
      <c r="D439" s="80"/>
      <c r="E439" s="80"/>
    </row>
    <row r="440" spans="3:5" ht="12.75">
      <c r="C440" s="80"/>
      <c r="D440" s="80"/>
      <c r="E440" s="80"/>
    </row>
    <row r="441" spans="3:5" ht="12.75">
      <c r="C441" s="80"/>
      <c r="D441" s="80"/>
      <c r="E441" s="80"/>
    </row>
    <row r="442" spans="3:5" ht="12.75">
      <c r="C442" s="80"/>
      <c r="D442" s="80"/>
      <c r="E442" s="80"/>
    </row>
    <row r="443" spans="3:5" ht="12.75">
      <c r="C443" s="80"/>
      <c r="D443" s="80"/>
      <c r="E443" s="80"/>
    </row>
    <row r="444" spans="3:5" ht="12.75">
      <c r="C444" s="80"/>
      <c r="D444" s="80"/>
      <c r="E444" s="80"/>
    </row>
    <row r="445" spans="3:5" ht="12.75">
      <c r="C445" s="80"/>
      <c r="D445" s="80"/>
      <c r="E445" s="80"/>
    </row>
    <row r="446" spans="3:5" ht="12.75">
      <c r="C446" s="80"/>
      <c r="D446" s="80"/>
      <c r="E446" s="80"/>
    </row>
    <row r="447" spans="3:5" ht="12.75">
      <c r="C447" s="80"/>
      <c r="D447" s="80"/>
      <c r="E447" s="80"/>
    </row>
    <row r="448" spans="3:5" ht="12.75">
      <c r="C448" s="80"/>
      <c r="D448" s="80"/>
      <c r="E448" s="80"/>
    </row>
    <row r="449" spans="3:5" ht="12.75">
      <c r="C449" s="80"/>
      <c r="D449" s="80"/>
      <c r="E449" s="80"/>
    </row>
    <row r="450" spans="3:5" ht="12.75">
      <c r="C450" s="80"/>
      <c r="D450" s="80"/>
      <c r="E450" s="80"/>
    </row>
    <row r="451" spans="3:5" ht="12.75">
      <c r="C451" s="80"/>
      <c r="D451" s="80"/>
      <c r="E451" s="80"/>
    </row>
    <row r="452" spans="3:5" ht="12.75">
      <c r="C452" s="80"/>
      <c r="D452" s="80"/>
      <c r="E452" s="80"/>
    </row>
    <row r="453" spans="3:5" ht="12.75">
      <c r="C453" s="80"/>
      <c r="D453" s="80"/>
      <c r="E453" s="80"/>
    </row>
    <row r="454" spans="3:5" ht="12.75">
      <c r="C454" s="80"/>
      <c r="D454" s="80"/>
      <c r="E454" s="80"/>
    </row>
    <row r="455" spans="3:5" ht="12.75">
      <c r="C455" s="80"/>
      <c r="D455" s="80"/>
      <c r="E455" s="80"/>
    </row>
    <row r="456" spans="3:5" ht="12.75">
      <c r="C456" s="80"/>
      <c r="D456" s="80"/>
      <c r="E456" s="80"/>
    </row>
    <row r="457" spans="3:5" ht="12.75">
      <c r="C457" s="80"/>
      <c r="D457" s="80"/>
      <c r="E457" s="80"/>
    </row>
    <row r="458" spans="3:5" ht="12.75">
      <c r="C458" s="80"/>
      <c r="D458" s="80"/>
      <c r="E458" s="80"/>
    </row>
    <row r="459" spans="3:5" ht="12.75">
      <c r="C459" s="80"/>
      <c r="D459" s="80"/>
      <c r="E459" s="80"/>
    </row>
    <row r="460" spans="3:5" ht="12.75">
      <c r="C460" s="80"/>
      <c r="D460" s="80"/>
      <c r="E460" s="80"/>
    </row>
    <row r="461" spans="3:5" ht="12.75">
      <c r="C461" s="80"/>
      <c r="D461" s="80"/>
      <c r="E461" s="80"/>
    </row>
    <row r="462" spans="3:5" ht="12.75">
      <c r="C462" s="80"/>
      <c r="D462" s="80"/>
      <c r="E462" s="80"/>
    </row>
    <row r="463" spans="3:5" ht="12.75" customHeight="1">
      <c r="C463" s="80"/>
      <c r="D463" s="80"/>
      <c r="E463" s="80"/>
    </row>
    <row r="464" spans="3:5" ht="12.75">
      <c r="C464" s="80"/>
      <c r="D464" s="80"/>
      <c r="E464" s="80"/>
    </row>
    <row r="465" spans="3:5" ht="12.75">
      <c r="C465" s="80"/>
      <c r="D465" s="80"/>
      <c r="E465" s="80"/>
    </row>
    <row r="466" spans="3:5" ht="11.25" customHeight="1">
      <c r="C466" s="80"/>
      <c r="D466" s="80"/>
      <c r="E466" s="80"/>
    </row>
    <row r="467" spans="3:5" ht="12.75">
      <c r="C467" s="80"/>
      <c r="D467" s="80"/>
      <c r="E467" s="80"/>
    </row>
    <row r="468" spans="3:5" ht="12.75">
      <c r="C468" s="80"/>
      <c r="D468" s="80"/>
      <c r="E468" s="80"/>
    </row>
    <row r="469" spans="3:5" ht="12.75">
      <c r="C469" s="80"/>
      <c r="D469" s="80"/>
      <c r="E469" s="80"/>
    </row>
    <row r="470" spans="3:5" ht="12.75">
      <c r="C470" s="80"/>
      <c r="D470" s="80"/>
      <c r="E470" s="80"/>
    </row>
    <row r="471" spans="3:5" ht="12.75">
      <c r="C471" s="80"/>
      <c r="D471" s="80"/>
      <c r="E471" s="80"/>
    </row>
    <row r="472" spans="3:5" ht="12.75">
      <c r="C472" s="80"/>
      <c r="D472" s="80"/>
      <c r="E472" s="80"/>
    </row>
    <row r="473" spans="3:5" ht="12.75">
      <c r="C473" s="80"/>
      <c r="D473" s="80"/>
      <c r="E473" s="80"/>
    </row>
    <row r="474" spans="3:5" ht="12.75">
      <c r="C474" s="80"/>
      <c r="D474" s="80"/>
      <c r="E474" s="80"/>
    </row>
    <row r="475" spans="3:5" ht="12.75">
      <c r="C475" s="80"/>
      <c r="D475" s="80"/>
      <c r="E475" s="80"/>
    </row>
    <row r="476" spans="3:5" ht="12.75">
      <c r="C476" s="80"/>
      <c r="D476" s="80"/>
      <c r="E476" s="80"/>
    </row>
    <row r="477" spans="3:5" ht="12.75">
      <c r="C477" s="80"/>
      <c r="D477" s="80"/>
      <c r="E477" s="80"/>
    </row>
    <row r="478" spans="3:5" ht="12.75">
      <c r="C478" s="80"/>
      <c r="D478" s="80"/>
      <c r="E478" s="80"/>
    </row>
    <row r="479" spans="3:5" ht="12.75">
      <c r="C479" s="80"/>
      <c r="D479" s="80"/>
      <c r="E479" s="80"/>
    </row>
    <row r="480" spans="3:5" ht="12.75" hidden="1">
      <c r="C480" s="80"/>
      <c r="D480" s="80"/>
      <c r="E480" s="80"/>
    </row>
    <row r="481" spans="3:5" ht="12.75" hidden="1">
      <c r="C481" s="80"/>
      <c r="D481" s="80"/>
      <c r="E481" s="80"/>
    </row>
    <row r="482" spans="3:5" ht="12.75" hidden="1">
      <c r="C482" s="80"/>
      <c r="D482" s="80"/>
      <c r="E482" s="80"/>
    </row>
    <row r="483" spans="3:5" ht="12.75" hidden="1">
      <c r="C483" s="80"/>
      <c r="D483" s="80"/>
      <c r="E483" s="80"/>
    </row>
    <row r="484" spans="3:5" ht="12.75" hidden="1">
      <c r="C484" s="80"/>
      <c r="D484" s="80"/>
      <c r="E484" s="80"/>
    </row>
    <row r="485" spans="3:5" ht="12.75">
      <c r="C485" s="80"/>
      <c r="D485" s="80"/>
      <c r="E485" s="80"/>
    </row>
    <row r="486" spans="3:5" ht="12.75">
      <c r="C486" s="80"/>
      <c r="D486" s="80"/>
      <c r="E486" s="80"/>
    </row>
    <row r="487" spans="3:5" ht="12.75">
      <c r="C487" s="80"/>
      <c r="D487" s="80"/>
      <c r="E487" s="80"/>
    </row>
    <row r="488" spans="3:5" ht="12.75">
      <c r="C488" s="80"/>
      <c r="D488" s="80"/>
      <c r="E488" s="80"/>
    </row>
    <row r="489" spans="3:5" ht="12.75">
      <c r="C489" s="80"/>
      <c r="D489" s="80"/>
      <c r="E489" s="80"/>
    </row>
    <row r="490" spans="3:5" ht="12.75">
      <c r="C490" s="80"/>
      <c r="D490" s="80"/>
      <c r="E490" s="80"/>
    </row>
    <row r="491" spans="3:5" ht="12.75">
      <c r="C491" s="80"/>
      <c r="D491" s="80"/>
      <c r="E491" s="80"/>
    </row>
    <row r="492" spans="3:5" ht="12.75">
      <c r="C492" s="80"/>
      <c r="D492" s="80"/>
      <c r="E492" s="80"/>
    </row>
    <row r="493" spans="3:5" ht="12.75">
      <c r="C493" s="80"/>
      <c r="D493" s="80"/>
      <c r="E493" s="80"/>
    </row>
    <row r="494" spans="3:5" ht="12.75">
      <c r="C494" s="80"/>
      <c r="D494" s="80"/>
      <c r="E494" s="80"/>
    </row>
    <row r="495" spans="3:5" ht="12.75">
      <c r="C495" s="80"/>
      <c r="D495" s="80"/>
      <c r="E495" s="80"/>
    </row>
    <row r="496" spans="3:5" ht="12.75">
      <c r="C496" s="80"/>
      <c r="D496" s="80"/>
      <c r="E496" s="80"/>
    </row>
    <row r="497" spans="3:5" ht="12.75">
      <c r="C497" s="80"/>
      <c r="D497" s="80"/>
      <c r="E497" s="80"/>
    </row>
    <row r="498" spans="3:5" ht="12.75">
      <c r="C498" s="80"/>
      <c r="D498" s="80"/>
      <c r="E498" s="80"/>
    </row>
    <row r="499" spans="3:5" ht="12.75">
      <c r="C499" s="80"/>
      <c r="D499" s="80"/>
      <c r="E499" s="80"/>
    </row>
    <row r="500" spans="3:5" ht="12.75">
      <c r="C500" s="80"/>
      <c r="D500" s="80"/>
      <c r="E500" s="80"/>
    </row>
    <row r="501" spans="3:5" ht="12.75">
      <c r="C501" s="80"/>
      <c r="D501" s="80"/>
      <c r="E501" s="80"/>
    </row>
    <row r="502" spans="3:5" ht="12.75">
      <c r="C502" s="80"/>
      <c r="D502" s="80"/>
      <c r="E502" s="80"/>
    </row>
    <row r="503" spans="3:5" ht="15">
      <c r="C503" s="80"/>
      <c r="D503" s="80"/>
      <c r="E503" s="90"/>
    </row>
    <row r="504" spans="3:5" ht="15">
      <c r="C504" s="80"/>
      <c r="D504" s="80"/>
      <c r="E504" s="90"/>
    </row>
    <row r="505" spans="3:5" ht="15">
      <c r="C505" s="80"/>
      <c r="D505" s="80"/>
      <c r="E505" s="90"/>
    </row>
    <row r="506" spans="3:5" ht="15">
      <c r="C506" s="80"/>
      <c r="D506" s="80"/>
      <c r="E506" s="90"/>
    </row>
    <row r="507" spans="3:5" ht="12.75">
      <c r="C507" s="80"/>
      <c r="D507" s="80"/>
      <c r="E507" s="80"/>
    </row>
    <row r="508" spans="3:8" ht="15">
      <c r="C508" s="80"/>
      <c r="D508" s="80"/>
      <c r="E508" s="80"/>
      <c r="G508" s="91"/>
      <c r="H508" s="91"/>
    </row>
    <row r="509" spans="3:8" ht="15">
      <c r="C509" s="80"/>
      <c r="D509" s="80"/>
      <c r="E509" s="80"/>
      <c r="G509" s="91"/>
      <c r="H509" s="91"/>
    </row>
    <row r="510" spans="3:5" ht="12.75">
      <c r="C510" s="80"/>
      <c r="D510" s="80"/>
      <c r="E510" s="80"/>
    </row>
    <row r="511" spans="3:5" ht="12.75">
      <c r="C511" s="80"/>
      <c r="D511" s="80"/>
      <c r="E511" s="80"/>
    </row>
    <row r="512" spans="3:5" ht="12.75">
      <c r="C512" s="80"/>
      <c r="D512" s="80"/>
      <c r="E512" s="80"/>
    </row>
    <row r="513" spans="3:5" ht="12.75">
      <c r="C513" s="80"/>
      <c r="D513" s="80"/>
      <c r="E513" s="80"/>
    </row>
    <row r="514" spans="3:5" ht="12.75">
      <c r="C514" s="80"/>
      <c r="D514" s="80"/>
      <c r="E514" s="80"/>
    </row>
    <row r="515" spans="3:5" ht="12.75">
      <c r="C515" s="80"/>
      <c r="D515" s="80"/>
      <c r="E515" s="80"/>
    </row>
    <row r="516" spans="3:5" ht="12.75">
      <c r="C516" s="80"/>
      <c r="D516" s="80"/>
      <c r="E516" s="80"/>
    </row>
    <row r="517" spans="3:5" ht="12.75">
      <c r="C517" s="80"/>
      <c r="D517" s="80"/>
      <c r="E517" s="80"/>
    </row>
    <row r="518" spans="3:5" ht="12.75">
      <c r="C518" s="80"/>
      <c r="D518" s="80"/>
      <c r="E518" s="80"/>
    </row>
    <row r="519" spans="3:5" ht="12.75">
      <c r="C519" s="80"/>
      <c r="D519" s="80"/>
      <c r="E519" s="80"/>
    </row>
    <row r="520" spans="3:5" ht="12.75">
      <c r="C520" s="80"/>
      <c r="D520" s="80"/>
      <c r="E520" s="80"/>
    </row>
    <row r="521" spans="3:5" ht="12.75">
      <c r="C521" s="80"/>
      <c r="D521" s="80"/>
      <c r="E521" s="80"/>
    </row>
    <row r="522" spans="3:5" ht="12.75">
      <c r="C522" s="80"/>
      <c r="D522" s="80"/>
      <c r="E522" s="80"/>
    </row>
    <row r="523" spans="3:5" ht="12.75">
      <c r="C523" s="80"/>
      <c r="D523" s="80"/>
      <c r="E523" s="80"/>
    </row>
    <row r="524" spans="3:5" ht="12.75">
      <c r="C524" s="80"/>
      <c r="D524" s="80"/>
      <c r="E524" s="80"/>
    </row>
    <row r="525" spans="3:5" ht="12.75">
      <c r="C525" s="80"/>
      <c r="D525" s="80"/>
      <c r="E525" s="80"/>
    </row>
    <row r="526" spans="3:5" ht="12.75">
      <c r="C526" s="80"/>
      <c r="D526" s="80"/>
      <c r="E526" s="80"/>
    </row>
    <row r="527" spans="3:5" ht="12.75">
      <c r="C527" s="80"/>
      <c r="D527" s="80"/>
      <c r="E527" s="80"/>
    </row>
    <row r="528" spans="3:5" ht="12.75">
      <c r="C528" s="80"/>
      <c r="D528" s="80"/>
      <c r="E528" s="80"/>
    </row>
    <row r="529" spans="3:5" ht="12.75">
      <c r="C529" s="80"/>
      <c r="D529" s="80"/>
      <c r="E529" s="80"/>
    </row>
    <row r="530" spans="3:5" ht="12.75">
      <c r="C530" s="80"/>
      <c r="D530" s="80"/>
      <c r="E530" s="80"/>
    </row>
    <row r="531" spans="3:5" ht="12.75">
      <c r="C531" s="80"/>
      <c r="D531" s="80"/>
      <c r="E531" s="80"/>
    </row>
    <row r="532" spans="3:5" ht="12.75">
      <c r="C532" s="80"/>
      <c r="D532" s="80"/>
      <c r="E532" s="80"/>
    </row>
    <row r="533" spans="3:5" ht="12.75">
      <c r="C533" s="80"/>
      <c r="D533" s="80"/>
      <c r="E533" s="80"/>
    </row>
    <row r="534" spans="3:5" ht="12.75">
      <c r="C534" s="80"/>
      <c r="D534" s="80"/>
      <c r="E534" s="80"/>
    </row>
    <row r="535" spans="3:5" ht="12.75">
      <c r="C535" s="80"/>
      <c r="D535" s="80"/>
      <c r="E535" s="80"/>
    </row>
    <row r="536" spans="3:5" ht="12.75">
      <c r="C536" s="80"/>
      <c r="D536" s="80"/>
      <c r="E536" s="80"/>
    </row>
    <row r="537" spans="3:5" ht="12.75">
      <c r="C537" s="80"/>
      <c r="D537" s="80"/>
      <c r="E537" s="80"/>
    </row>
    <row r="538" spans="3:5" ht="12.75">
      <c r="C538" s="80"/>
      <c r="D538" s="80"/>
      <c r="E538" s="80"/>
    </row>
    <row r="539" spans="3:5" ht="12.75">
      <c r="C539" s="80"/>
      <c r="D539" s="80"/>
      <c r="E539" s="80"/>
    </row>
    <row r="540" spans="3:5" ht="12.75">
      <c r="C540" s="80"/>
      <c r="D540" s="80"/>
      <c r="E540" s="80"/>
    </row>
    <row r="541" spans="3:5" ht="12.75">
      <c r="C541" s="80"/>
      <c r="D541" s="80"/>
      <c r="E541" s="80"/>
    </row>
    <row r="542" spans="3:5" ht="12.75">
      <c r="C542" s="80"/>
      <c r="D542" s="80"/>
      <c r="E542" s="80"/>
    </row>
    <row r="543" spans="3:5" ht="12.75">
      <c r="C543" s="80"/>
      <c r="D543" s="80"/>
      <c r="E543" s="80"/>
    </row>
    <row r="544" spans="3:5" ht="12.75">
      <c r="C544" s="80"/>
      <c r="D544" s="80"/>
      <c r="E544" s="80"/>
    </row>
    <row r="545" spans="3:5" ht="12.75">
      <c r="C545" s="80"/>
      <c r="D545" s="80"/>
      <c r="E545" s="80"/>
    </row>
    <row r="546" spans="3:5" ht="12.75">
      <c r="C546" s="80"/>
      <c r="D546" s="80"/>
      <c r="E546" s="80"/>
    </row>
    <row r="547" spans="3:5" ht="12.75">
      <c r="C547" s="80"/>
      <c r="D547" s="80"/>
      <c r="E547" s="80"/>
    </row>
    <row r="548" spans="3:5" ht="12.75">
      <c r="C548" s="80"/>
      <c r="D548" s="80"/>
      <c r="E548" s="80"/>
    </row>
    <row r="549" spans="3:5" ht="12.75">
      <c r="C549" s="80"/>
      <c r="D549" s="80"/>
      <c r="E549" s="80"/>
    </row>
    <row r="550" spans="3:5" ht="12.75">
      <c r="C550" s="80"/>
      <c r="D550" s="80"/>
      <c r="E550" s="80"/>
    </row>
    <row r="551" spans="3:5" ht="12.75">
      <c r="C551" s="80"/>
      <c r="D551" s="80"/>
      <c r="E551" s="80"/>
    </row>
    <row r="552" spans="3:5" ht="12.75">
      <c r="C552" s="80"/>
      <c r="D552" s="80"/>
      <c r="E552" s="80"/>
    </row>
    <row r="553" spans="3:5" ht="12.75">
      <c r="C553" s="80"/>
      <c r="D553" s="80"/>
      <c r="E553" s="80"/>
    </row>
    <row r="554" spans="3:5" ht="12.75">
      <c r="C554" s="80"/>
      <c r="D554" s="80"/>
      <c r="E554" s="80"/>
    </row>
    <row r="555" spans="3:5" ht="12.75">
      <c r="C555" s="80"/>
      <c r="D555" s="80"/>
      <c r="E555" s="80"/>
    </row>
    <row r="556" spans="3:5" ht="12.75">
      <c r="C556" s="80"/>
      <c r="D556" s="80"/>
      <c r="E556" s="80"/>
    </row>
    <row r="557" spans="3:5" ht="12.75">
      <c r="C557" s="80"/>
      <c r="D557" s="80"/>
      <c r="E557" s="80"/>
    </row>
    <row r="558" spans="3:5" ht="12.75">
      <c r="C558" s="80"/>
      <c r="D558" s="80"/>
      <c r="E558" s="80"/>
    </row>
    <row r="559" spans="3:5" ht="12.75">
      <c r="C559" s="80"/>
      <c r="D559" s="80"/>
      <c r="E559" s="80"/>
    </row>
    <row r="560" spans="3:5" ht="12.75">
      <c r="C560" s="80"/>
      <c r="D560" s="80"/>
      <c r="E560" s="80"/>
    </row>
    <row r="561" spans="3:5" ht="12.75">
      <c r="C561" s="80"/>
      <c r="D561" s="80"/>
      <c r="E561" s="80"/>
    </row>
    <row r="562" spans="3:5" ht="12.75">
      <c r="C562" s="80"/>
      <c r="D562" s="80"/>
      <c r="E562" s="80"/>
    </row>
    <row r="563" spans="3:5" ht="12.75">
      <c r="C563" s="80"/>
      <c r="D563" s="80"/>
      <c r="E563" s="80"/>
    </row>
    <row r="564" spans="3:5" ht="12.75">
      <c r="C564" s="80"/>
      <c r="D564" s="80"/>
      <c r="E564" s="80"/>
    </row>
    <row r="565" spans="3:5" ht="12.75">
      <c r="C565" s="80"/>
      <c r="D565" s="80"/>
      <c r="E565" s="80"/>
    </row>
    <row r="566" spans="3:5" ht="12.75">
      <c r="C566" s="80"/>
      <c r="D566" s="80"/>
      <c r="E566" s="80"/>
    </row>
    <row r="567" spans="3:5" ht="12.75">
      <c r="C567" s="80"/>
      <c r="D567" s="80"/>
      <c r="E567" s="80"/>
    </row>
    <row r="568" spans="3:5" ht="12.75">
      <c r="C568" s="80"/>
      <c r="D568" s="80"/>
      <c r="E568" s="80"/>
    </row>
    <row r="569" spans="3:5" ht="12.75">
      <c r="C569" s="80"/>
      <c r="D569" s="80"/>
      <c r="E569" s="80"/>
    </row>
    <row r="570" spans="3:5" ht="12.75">
      <c r="C570" s="80"/>
      <c r="D570" s="80"/>
      <c r="E570" s="80"/>
    </row>
    <row r="571" spans="3:5" ht="12.75">
      <c r="C571" s="80"/>
      <c r="D571" s="80"/>
      <c r="E571" s="80"/>
    </row>
    <row r="572" spans="3:5" ht="12.75">
      <c r="C572" s="80"/>
      <c r="D572" s="80"/>
      <c r="E572" s="80"/>
    </row>
    <row r="573" spans="3:5" ht="12.75">
      <c r="C573" s="80"/>
      <c r="D573" s="80"/>
      <c r="E573" s="80"/>
    </row>
    <row r="574" spans="3:5" ht="12.75">
      <c r="C574" s="80"/>
      <c r="D574" s="80"/>
      <c r="E574" s="80"/>
    </row>
    <row r="575" spans="3:5" ht="12.75">
      <c r="C575" s="80"/>
      <c r="D575" s="80"/>
      <c r="E575" s="80"/>
    </row>
    <row r="576" spans="3:5" ht="12.75">
      <c r="C576" s="80"/>
      <c r="D576" s="80"/>
      <c r="E576" s="80"/>
    </row>
    <row r="577" spans="3:5" ht="12.75">
      <c r="C577" s="80"/>
      <c r="D577" s="80"/>
      <c r="E577" s="80"/>
    </row>
    <row r="578" spans="3:5" ht="12.75">
      <c r="C578" s="80"/>
      <c r="D578" s="80"/>
      <c r="E578" s="80"/>
    </row>
    <row r="579" spans="3:5" ht="12.75">
      <c r="C579" s="80"/>
      <c r="D579" s="80"/>
      <c r="E579" s="80"/>
    </row>
    <row r="580" spans="3:5" ht="12.75">
      <c r="C580" s="80"/>
      <c r="D580" s="80"/>
      <c r="E580" s="80"/>
    </row>
    <row r="581" spans="3:5" ht="12.75">
      <c r="C581" s="80"/>
      <c r="D581" s="80"/>
      <c r="E581" s="80"/>
    </row>
    <row r="582" spans="3:5" ht="12.75">
      <c r="C582" s="80"/>
      <c r="D582" s="80"/>
      <c r="E582" s="80"/>
    </row>
    <row r="583" spans="3:5" ht="12.75">
      <c r="C583" s="80"/>
      <c r="D583" s="80"/>
      <c r="E583" s="80"/>
    </row>
    <row r="584" spans="3:5" ht="12.75">
      <c r="C584" s="80"/>
      <c r="D584" s="80"/>
      <c r="E584" s="80"/>
    </row>
    <row r="585" spans="3:5" ht="12.75">
      <c r="C585" s="80"/>
      <c r="D585" s="80"/>
      <c r="E585" s="80"/>
    </row>
    <row r="586" spans="3:5" ht="12.75">
      <c r="C586" s="80"/>
      <c r="D586" s="80"/>
      <c r="E586" s="80"/>
    </row>
    <row r="587" spans="3:5" ht="12.75">
      <c r="C587" s="80"/>
      <c r="D587" s="80"/>
      <c r="E587" s="80"/>
    </row>
    <row r="588" spans="3:5" ht="12.75">
      <c r="C588" s="80"/>
      <c r="D588" s="80"/>
      <c r="E588" s="80"/>
    </row>
    <row r="589" spans="3:5" ht="12.75">
      <c r="C589" s="80"/>
      <c r="D589" s="80"/>
      <c r="E589" s="80"/>
    </row>
    <row r="590" spans="3:5" ht="12.75">
      <c r="C590" s="80"/>
      <c r="D590" s="80"/>
      <c r="E590" s="80"/>
    </row>
    <row r="591" spans="3:5" ht="12.75">
      <c r="C591" s="80"/>
      <c r="D591" s="80"/>
      <c r="E591" s="80"/>
    </row>
    <row r="592" spans="3:5" ht="12.75">
      <c r="C592" s="80"/>
      <c r="D592" s="80"/>
      <c r="E592" s="80"/>
    </row>
    <row r="593" spans="3:5" ht="12.75">
      <c r="C593" s="80"/>
      <c r="D593" s="80"/>
      <c r="E593" s="80"/>
    </row>
    <row r="594" spans="3:5" ht="12.75">
      <c r="C594" s="80"/>
      <c r="D594" s="80"/>
      <c r="E594" s="80"/>
    </row>
    <row r="595" spans="3:5" ht="12.75">
      <c r="C595" s="80"/>
      <c r="D595" s="80"/>
      <c r="E595" s="80"/>
    </row>
    <row r="596" spans="3:5" ht="12.75">
      <c r="C596" s="80"/>
      <c r="D596" s="80"/>
      <c r="E596" s="80"/>
    </row>
    <row r="597" spans="3:5" ht="12.75">
      <c r="C597" s="80"/>
      <c r="D597" s="80"/>
      <c r="E597" s="80"/>
    </row>
    <row r="598" spans="3:5" ht="12.75">
      <c r="C598" s="80"/>
      <c r="D598" s="80"/>
      <c r="E598" s="80"/>
    </row>
    <row r="599" spans="3:5" ht="12.75">
      <c r="C599" s="80"/>
      <c r="D599" s="80"/>
      <c r="E599" s="80"/>
    </row>
    <row r="600" spans="3:5" ht="12.75">
      <c r="C600" s="80"/>
      <c r="D600" s="80"/>
      <c r="E600" s="80"/>
    </row>
    <row r="601" spans="3:5" ht="12.75">
      <c r="C601" s="80"/>
      <c r="D601" s="80"/>
      <c r="E601" s="80"/>
    </row>
    <row r="602" spans="3:5" ht="12.75">
      <c r="C602" s="80"/>
      <c r="D602" s="80"/>
      <c r="E602" s="80"/>
    </row>
    <row r="603" spans="3:5" ht="12.75">
      <c r="C603" s="80"/>
      <c r="D603" s="80"/>
      <c r="E603" s="80"/>
    </row>
    <row r="604" spans="3:5" ht="12.75">
      <c r="C604" s="80"/>
      <c r="D604" s="80"/>
      <c r="E604" s="80"/>
    </row>
    <row r="605" spans="3:5" ht="12.75">
      <c r="C605" s="80"/>
      <c r="D605" s="80"/>
      <c r="E605" s="80"/>
    </row>
    <row r="606" spans="3:5" ht="12.75">
      <c r="C606" s="80"/>
      <c r="D606" s="80"/>
      <c r="E606" s="80"/>
    </row>
    <row r="607" spans="3:5" ht="12.75">
      <c r="C607" s="80"/>
      <c r="D607" s="80"/>
      <c r="E607" s="80"/>
    </row>
    <row r="608" spans="3:5" ht="12.75">
      <c r="C608" s="80"/>
      <c r="D608" s="80"/>
      <c r="E608" s="80"/>
    </row>
    <row r="609" spans="3:5" ht="12.75">
      <c r="C609" s="80"/>
      <c r="D609" s="80"/>
      <c r="E609" s="80"/>
    </row>
    <row r="610" spans="3:5" ht="12.75">
      <c r="C610" s="80"/>
      <c r="D610" s="80"/>
      <c r="E610" s="80"/>
    </row>
    <row r="611" spans="3:5" ht="12.75">
      <c r="C611" s="80"/>
      <c r="D611" s="80"/>
      <c r="E611" s="80"/>
    </row>
    <row r="612" spans="3:5" ht="12.75">
      <c r="C612" s="80"/>
      <c r="D612" s="80"/>
      <c r="E612" s="80"/>
    </row>
    <row r="613" spans="3:5" ht="12.75">
      <c r="C613" s="80"/>
      <c r="D613" s="80"/>
      <c r="E613" s="80"/>
    </row>
    <row r="614" spans="3:5" ht="12.75">
      <c r="C614" s="80"/>
      <c r="D614" s="80"/>
      <c r="E614" s="80"/>
    </row>
    <row r="615" spans="3:5" ht="12.75">
      <c r="C615" s="80"/>
      <c r="D615" s="80"/>
      <c r="E615" s="80"/>
    </row>
    <row r="616" spans="3:5" ht="12.75">
      <c r="C616" s="80"/>
      <c r="D616" s="80"/>
      <c r="E616" s="80"/>
    </row>
    <row r="617" spans="3:5" ht="12.75">
      <c r="C617" s="80"/>
      <c r="D617" s="80"/>
      <c r="E617" s="80"/>
    </row>
    <row r="618" spans="3:5" ht="12.75">
      <c r="C618" s="80"/>
      <c r="D618" s="80"/>
      <c r="E618" s="80"/>
    </row>
    <row r="619" spans="3:5" ht="12.75">
      <c r="C619" s="80"/>
      <c r="D619" s="80"/>
      <c r="E619" s="80"/>
    </row>
    <row r="620" spans="3:5" ht="12.75">
      <c r="C620" s="80"/>
      <c r="D620" s="80"/>
      <c r="E620" s="80"/>
    </row>
    <row r="621" spans="3:5" ht="12.75">
      <c r="C621" s="80"/>
      <c r="D621" s="80"/>
      <c r="E621" s="80"/>
    </row>
    <row r="622" spans="3:5" ht="12.75">
      <c r="C622" s="80"/>
      <c r="D622" s="80"/>
      <c r="E622" s="80"/>
    </row>
    <row r="623" spans="3:5" ht="12.75">
      <c r="C623" s="80"/>
      <c r="D623" s="80"/>
      <c r="E623" s="80"/>
    </row>
    <row r="624" spans="3:5" ht="12.75">
      <c r="C624" s="80"/>
      <c r="D624" s="80"/>
      <c r="E624" s="80"/>
    </row>
    <row r="625" spans="3:5" ht="12.75">
      <c r="C625" s="80"/>
      <c r="D625" s="80"/>
      <c r="E625" s="80"/>
    </row>
    <row r="626" spans="3:5" ht="12.75">
      <c r="C626" s="80"/>
      <c r="D626" s="80"/>
      <c r="E626" s="80"/>
    </row>
    <row r="627" spans="3:5" ht="12.75">
      <c r="C627" s="80"/>
      <c r="D627" s="80"/>
      <c r="E627" s="80"/>
    </row>
    <row r="628" spans="3:5" ht="12.75">
      <c r="C628" s="80"/>
      <c r="D628" s="80"/>
      <c r="E628" s="80"/>
    </row>
    <row r="629" spans="3:5" ht="12.75">
      <c r="C629" s="80"/>
      <c r="D629" s="80"/>
      <c r="E629" s="80"/>
    </row>
    <row r="630" spans="3:5" ht="12.75">
      <c r="C630" s="80"/>
      <c r="D630" s="80"/>
      <c r="E630" s="80"/>
    </row>
    <row r="631" spans="3:5" ht="12.75">
      <c r="C631" s="80"/>
      <c r="D631" s="80"/>
      <c r="E631" s="80"/>
    </row>
    <row r="632" spans="3:5" ht="12.75">
      <c r="C632" s="80"/>
      <c r="D632" s="80"/>
      <c r="E632" s="80"/>
    </row>
    <row r="633" spans="3:5" ht="12.75">
      <c r="C633" s="80"/>
      <c r="D633" s="80"/>
      <c r="E633" s="80"/>
    </row>
    <row r="634" spans="3:5" ht="12.75">
      <c r="C634" s="80"/>
      <c r="D634" s="80"/>
      <c r="E634" s="80"/>
    </row>
    <row r="635" spans="3:5" ht="12.75">
      <c r="C635" s="80"/>
      <c r="D635" s="80"/>
      <c r="E635" s="80"/>
    </row>
    <row r="636" spans="3:5" ht="12.75">
      <c r="C636" s="80"/>
      <c r="D636" s="80"/>
      <c r="E636" s="80"/>
    </row>
    <row r="637" spans="3:5" ht="12.75">
      <c r="C637" s="80"/>
      <c r="D637" s="80"/>
      <c r="E637" s="80"/>
    </row>
    <row r="638" spans="3:5" ht="12.75">
      <c r="C638" s="80"/>
      <c r="D638" s="80"/>
      <c r="E638" s="80"/>
    </row>
    <row r="639" spans="3:5" ht="12.75">
      <c r="C639" s="80"/>
      <c r="D639" s="80"/>
      <c r="E639" s="80"/>
    </row>
    <row r="640" spans="3:5" ht="12.75">
      <c r="C640" s="80"/>
      <c r="D640" s="80"/>
      <c r="E640" s="80"/>
    </row>
    <row r="641" spans="3:5" ht="12.75">
      <c r="C641" s="80"/>
      <c r="D641" s="80"/>
      <c r="E641" s="80"/>
    </row>
    <row r="642" spans="3:5" ht="12.75">
      <c r="C642" s="80"/>
      <c r="D642" s="80"/>
      <c r="E642" s="80"/>
    </row>
    <row r="643" spans="3:5" ht="12.75">
      <c r="C643" s="80"/>
      <c r="D643" s="80"/>
      <c r="E643" s="80"/>
    </row>
    <row r="644" spans="3:5" ht="12.75">
      <c r="C644" s="80"/>
      <c r="D644" s="80"/>
      <c r="E644" s="80"/>
    </row>
    <row r="645" spans="3:5" ht="12.75">
      <c r="C645" s="80"/>
      <c r="D645" s="80"/>
      <c r="E645" s="80"/>
    </row>
    <row r="646" spans="3:5" ht="12.75">
      <c r="C646" s="80"/>
      <c r="D646" s="80"/>
      <c r="E646" s="80"/>
    </row>
    <row r="647" spans="3:5" ht="12.75">
      <c r="C647" s="80"/>
      <c r="D647" s="80"/>
      <c r="E647" s="80"/>
    </row>
    <row r="648" spans="3:5" ht="12.75">
      <c r="C648" s="80"/>
      <c r="D648" s="80"/>
      <c r="E648" s="80"/>
    </row>
    <row r="649" spans="3:5" ht="12.75">
      <c r="C649" s="80"/>
      <c r="D649" s="80"/>
      <c r="E649" s="80"/>
    </row>
    <row r="650" spans="3:5" ht="12.75">
      <c r="C650" s="80"/>
      <c r="D650" s="80"/>
      <c r="E650" s="80"/>
    </row>
    <row r="651" spans="3:5" ht="12.75">
      <c r="C651" s="80"/>
      <c r="D651" s="80"/>
      <c r="E651" s="80"/>
    </row>
    <row r="652" spans="3:5" ht="12.75">
      <c r="C652" s="80"/>
      <c r="D652" s="80"/>
      <c r="E652" s="80"/>
    </row>
    <row r="653" spans="3:5" ht="12.75">
      <c r="C653" s="80"/>
      <c r="D653" s="80"/>
      <c r="E653" s="80"/>
    </row>
    <row r="654" spans="3:5" ht="12.75">
      <c r="C654" s="80"/>
      <c r="D654" s="80"/>
      <c r="E654" s="80"/>
    </row>
    <row r="655" spans="3:5" ht="12.75">
      <c r="C655" s="80"/>
      <c r="D655" s="80"/>
      <c r="E655" s="80"/>
    </row>
    <row r="656" spans="3:5" ht="12.75">
      <c r="C656" s="80"/>
      <c r="D656" s="80"/>
      <c r="E656" s="80"/>
    </row>
    <row r="657" spans="3:5" ht="12.75">
      <c r="C657" s="80"/>
      <c r="D657" s="80"/>
      <c r="E657" s="80"/>
    </row>
    <row r="658" spans="3:5" ht="12.75">
      <c r="C658" s="80"/>
      <c r="D658" s="80"/>
      <c r="E658" s="80"/>
    </row>
    <row r="659" spans="3:5" ht="12.75">
      <c r="C659" s="80"/>
      <c r="D659" s="80"/>
      <c r="E659" s="80"/>
    </row>
    <row r="660" spans="3:5" ht="12.75">
      <c r="C660" s="80"/>
      <c r="D660" s="80"/>
      <c r="E660" s="80"/>
    </row>
    <row r="661" spans="3:5" ht="12.75">
      <c r="C661" s="80"/>
      <c r="D661" s="80"/>
      <c r="E661" s="80"/>
    </row>
    <row r="662" spans="3:5" ht="12.75">
      <c r="C662" s="80"/>
      <c r="D662" s="80"/>
      <c r="E662" s="80"/>
    </row>
    <row r="663" spans="3:5" ht="12.75">
      <c r="C663" s="80"/>
      <c r="D663" s="80"/>
      <c r="E663" s="80"/>
    </row>
    <row r="664" spans="3:5" ht="12.75">
      <c r="C664" s="80"/>
      <c r="D664" s="80"/>
      <c r="E664" s="80"/>
    </row>
    <row r="665" spans="3:5" ht="12.75">
      <c r="C665" s="80"/>
      <c r="D665" s="80"/>
      <c r="E665" s="80"/>
    </row>
    <row r="666" spans="3:5" ht="12.75">
      <c r="C666" s="80"/>
      <c r="D666" s="80"/>
      <c r="E666" s="80"/>
    </row>
    <row r="667" spans="3:5" ht="12.75">
      <c r="C667" s="80"/>
      <c r="D667" s="80"/>
      <c r="E667" s="80"/>
    </row>
    <row r="668" spans="3:5" ht="12.75">
      <c r="C668" s="80"/>
      <c r="D668" s="80"/>
      <c r="E668" s="80"/>
    </row>
    <row r="669" spans="3:5" ht="12.75">
      <c r="C669" s="80"/>
      <c r="D669" s="80"/>
      <c r="E669" s="80"/>
    </row>
    <row r="670" spans="3:5" ht="12.75">
      <c r="C670" s="80"/>
      <c r="D670" s="80"/>
      <c r="E670" s="80"/>
    </row>
    <row r="671" spans="3:5" ht="12.75">
      <c r="C671" s="80"/>
      <c r="D671" s="80"/>
      <c r="E671" s="80"/>
    </row>
    <row r="672" spans="3:5" ht="12.75">
      <c r="C672" s="80"/>
      <c r="D672" s="80"/>
      <c r="E672" s="80"/>
    </row>
    <row r="673" spans="3:5" ht="12.75">
      <c r="C673" s="80"/>
      <c r="D673" s="80"/>
      <c r="E673" s="80"/>
    </row>
    <row r="674" spans="3:5" ht="12.75">
      <c r="C674" s="80"/>
      <c r="D674" s="80"/>
      <c r="E674" s="80"/>
    </row>
    <row r="675" spans="3:5" ht="12.75">
      <c r="C675" s="80"/>
      <c r="D675" s="80"/>
      <c r="E675" s="80"/>
    </row>
    <row r="676" spans="3:5" ht="12.75">
      <c r="C676" s="80"/>
      <c r="D676" s="80"/>
      <c r="E676" s="80"/>
    </row>
    <row r="677" spans="3:5" ht="12.75">
      <c r="C677" s="80"/>
      <c r="D677" s="80"/>
      <c r="E677" s="80"/>
    </row>
    <row r="678" spans="3:5" ht="12.75">
      <c r="C678" s="80"/>
      <c r="D678" s="80"/>
      <c r="E678" s="80"/>
    </row>
    <row r="679" spans="3:5" ht="12.75">
      <c r="C679" s="80"/>
      <c r="D679" s="80"/>
      <c r="E679" s="80"/>
    </row>
    <row r="680" spans="3:5" ht="12.75">
      <c r="C680" s="80"/>
      <c r="D680" s="80"/>
      <c r="E680" s="80"/>
    </row>
    <row r="681" spans="3:5" ht="12.75">
      <c r="C681" s="80"/>
      <c r="D681" s="80"/>
      <c r="E681" s="80"/>
    </row>
    <row r="682" spans="3:5" ht="12.75">
      <c r="C682" s="80"/>
      <c r="D682" s="80"/>
      <c r="E682" s="80"/>
    </row>
    <row r="683" spans="3:5" ht="12.75">
      <c r="C683" s="80"/>
      <c r="D683" s="80"/>
      <c r="E683" s="80"/>
    </row>
    <row r="684" spans="3:5" ht="12.75">
      <c r="C684" s="80"/>
      <c r="D684" s="80"/>
      <c r="E684" s="80"/>
    </row>
    <row r="685" spans="3:5" ht="12.75">
      <c r="C685" s="80"/>
      <c r="D685" s="80"/>
      <c r="E685" s="80"/>
    </row>
    <row r="686" spans="3:5" ht="12.75">
      <c r="C686" s="80"/>
      <c r="D686" s="80"/>
      <c r="E686" s="80"/>
    </row>
    <row r="687" spans="3:5" ht="12.75">
      <c r="C687" s="80"/>
      <c r="D687" s="80"/>
      <c r="E687" s="80"/>
    </row>
    <row r="688" spans="3:5" ht="12.75">
      <c r="C688" s="80"/>
      <c r="D688" s="80"/>
      <c r="E688" s="80"/>
    </row>
    <row r="689" spans="3:5" ht="12.75">
      <c r="C689" s="80"/>
      <c r="D689" s="80"/>
      <c r="E689" s="80"/>
    </row>
    <row r="690" spans="3:5" ht="12.75">
      <c r="C690" s="80"/>
      <c r="D690" s="80"/>
      <c r="E690" s="80"/>
    </row>
    <row r="691" spans="3:5" ht="12.75">
      <c r="C691" s="80"/>
      <c r="D691" s="80"/>
      <c r="E691" s="80"/>
    </row>
    <row r="692" spans="3:5" ht="12.75">
      <c r="C692" s="80"/>
      <c r="D692" s="80"/>
      <c r="E692" s="80"/>
    </row>
    <row r="693" spans="3:5" ht="12.75">
      <c r="C693" s="80"/>
      <c r="D693" s="80"/>
      <c r="E693" s="80"/>
    </row>
    <row r="694" spans="3:5" ht="12.75">
      <c r="C694" s="80"/>
      <c r="D694" s="80"/>
      <c r="E694" s="80"/>
    </row>
    <row r="695" spans="3:5" ht="12.75">
      <c r="C695" s="80"/>
      <c r="D695" s="80"/>
      <c r="E695" s="80"/>
    </row>
    <row r="696" spans="3:5" ht="12.75">
      <c r="C696" s="80"/>
      <c r="D696" s="80"/>
      <c r="E696" s="80"/>
    </row>
    <row r="697" spans="3:5" ht="12.75">
      <c r="C697" s="80"/>
      <c r="D697" s="80"/>
      <c r="E697" s="80"/>
    </row>
    <row r="698" spans="3:5" ht="12.75">
      <c r="C698" s="80"/>
      <c r="D698" s="80"/>
      <c r="E698" s="80"/>
    </row>
    <row r="699" spans="3:5" ht="12.75">
      <c r="C699" s="80"/>
      <c r="D699" s="80"/>
      <c r="E699" s="80"/>
    </row>
    <row r="700" spans="3:5" ht="12.75">
      <c r="C700" s="80"/>
      <c r="D700" s="80"/>
      <c r="E700" s="80"/>
    </row>
    <row r="701" spans="3:5" ht="12.75">
      <c r="C701" s="80"/>
      <c r="D701" s="80"/>
      <c r="E701" s="80"/>
    </row>
    <row r="702" spans="3:5" ht="12.75">
      <c r="C702" s="80"/>
      <c r="D702" s="80"/>
      <c r="E702" s="80"/>
    </row>
    <row r="703" spans="3:5" ht="12.75">
      <c r="C703" s="80"/>
      <c r="D703" s="80"/>
      <c r="E703" s="80"/>
    </row>
    <row r="704" spans="3:5" ht="12.75">
      <c r="C704" s="80"/>
      <c r="D704" s="80"/>
      <c r="E704" s="80"/>
    </row>
    <row r="705" spans="3:5" ht="12.75">
      <c r="C705" s="80"/>
      <c r="D705" s="80"/>
      <c r="E705" s="80"/>
    </row>
    <row r="706" spans="3:5" ht="12.75">
      <c r="C706" s="80"/>
      <c r="D706" s="80"/>
      <c r="E706" s="80"/>
    </row>
    <row r="707" spans="3:5" ht="12.75">
      <c r="C707" s="80"/>
      <c r="D707" s="80"/>
      <c r="E707" s="80"/>
    </row>
    <row r="708" spans="3:5" ht="12.75">
      <c r="C708" s="80"/>
      <c r="D708" s="80"/>
      <c r="E708" s="80"/>
    </row>
    <row r="709" spans="3:5" ht="12.75">
      <c r="C709" s="80"/>
      <c r="D709" s="80"/>
      <c r="E709" s="80"/>
    </row>
    <row r="710" spans="3:5" ht="12.75">
      <c r="C710" s="80"/>
      <c r="D710" s="80"/>
      <c r="E710" s="80"/>
    </row>
    <row r="711" spans="3:5" ht="12.75">
      <c r="C711" s="80"/>
      <c r="D711" s="80"/>
      <c r="E711" s="80"/>
    </row>
    <row r="712" spans="3:5" ht="12.75">
      <c r="C712" s="80"/>
      <c r="D712" s="80"/>
      <c r="E712" s="80"/>
    </row>
    <row r="713" spans="3:5" ht="12.75">
      <c r="C713" s="80"/>
      <c r="D713" s="80"/>
      <c r="E713" s="80"/>
    </row>
    <row r="714" spans="3:5" ht="12.75">
      <c r="C714" s="80"/>
      <c r="D714" s="80"/>
      <c r="E714" s="80"/>
    </row>
    <row r="715" spans="3:5" ht="12.75">
      <c r="C715" s="80"/>
      <c r="D715" s="80"/>
      <c r="E715" s="80"/>
    </row>
    <row r="716" spans="3:5" ht="12.75">
      <c r="C716" s="80"/>
      <c r="D716" s="80"/>
      <c r="E716" s="80"/>
    </row>
    <row r="717" spans="3:5" ht="12.75">
      <c r="C717" s="80"/>
      <c r="D717" s="80"/>
      <c r="E717" s="80"/>
    </row>
    <row r="718" spans="3:5" ht="12.75">
      <c r="C718" s="80"/>
      <c r="D718" s="80"/>
      <c r="E718" s="80"/>
    </row>
    <row r="719" spans="3:5" ht="12.75">
      <c r="C719" s="80"/>
      <c r="D719" s="80"/>
      <c r="E719" s="80"/>
    </row>
    <row r="720" spans="3:5" ht="12.75">
      <c r="C720" s="80"/>
      <c r="D720" s="80"/>
      <c r="E720" s="80"/>
    </row>
    <row r="721" spans="3:5" ht="12.75">
      <c r="C721" s="80"/>
      <c r="D721" s="80"/>
      <c r="E721" s="80"/>
    </row>
    <row r="722" spans="3:5" ht="12.75">
      <c r="C722" s="80"/>
      <c r="D722" s="80"/>
      <c r="E722" s="80"/>
    </row>
    <row r="723" spans="3:5" ht="12.75">
      <c r="C723" s="80"/>
      <c r="D723" s="80"/>
      <c r="E723" s="80"/>
    </row>
    <row r="724" spans="3:5" ht="12.75">
      <c r="C724" s="80"/>
      <c r="D724" s="80"/>
      <c r="E724" s="80"/>
    </row>
    <row r="725" spans="3:5" ht="12.75">
      <c r="C725" s="80"/>
      <c r="D725" s="80"/>
      <c r="E725" s="80"/>
    </row>
    <row r="726" spans="3:5" ht="12.75">
      <c r="C726" s="80"/>
      <c r="D726" s="80"/>
      <c r="E726" s="80"/>
    </row>
    <row r="727" spans="3:5" ht="12.75">
      <c r="C727" s="80"/>
      <c r="D727" s="80"/>
      <c r="E727" s="80"/>
    </row>
    <row r="728" spans="3:5" ht="12.75">
      <c r="C728" s="80"/>
      <c r="D728" s="80"/>
      <c r="E728" s="80"/>
    </row>
    <row r="729" spans="3:5" ht="12.75">
      <c r="C729" s="80"/>
      <c r="D729" s="80"/>
      <c r="E729" s="80"/>
    </row>
    <row r="730" spans="3:5" ht="12.75">
      <c r="C730" s="80"/>
      <c r="D730" s="80"/>
      <c r="E730" s="80"/>
    </row>
    <row r="731" spans="3:5" ht="12.75">
      <c r="C731" s="80"/>
      <c r="D731" s="80"/>
      <c r="E731" s="80"/>
    </row>
    <row r="732" spans="3:5" ht="12.75">
      <c r="C732" s="80"/>
      <c r="D732" s="80"/>
      <c r="E732" s="80"/>
    </row>
    <row r="733" spans="3:5" ht="12.75">
      <c r="C733" s="80"/>
      <c r="D733" s="80"/>
      <c r="E733" s="80"/>
    </row>
    <row r="734" spans="3:5" ht="12.75">
      <c r="C734" s="80"/>
      <c r="D734" s="80"/>
      <c r="E734" s="80"/>
    </row>
    <row r="735" spans="3:5" ht="12.75">
      <c r="C735" s="80"/>
      <c r="D735" s="80"/>
      <c r="E735" s="80"/>
    </row>
    <row r="736" spans="3:5" ht="12.75">
      <c r="C736" s="80"/>
      <c r="D736" s="80"/>
      <c r="E736" s="80"/>
    </row>
    <row r="737" spans="3:5" ht="12.75">
      <c r="C737" s="80"/>
      <c r="D737" s="80"/>
      <c r="E737" s="80"/>
    </row>
    <row r="738" spans="3:5" ht="12.75">
      <c r="C738" s="80"/>
      <c r="D738" s="80"/>
      <c r="E738" s="80"/>
    </row>
    <row r="739" spans="3:5" ht="12.75">
      <c r="C739" s="80"/>
      <c r="D739" s="80"/>
      <c r="E739" s="80"/>
    </row>
    <row r="740" spans="3:5" ht="12.75">
      <c r="C740" s="80"/>
      <c r="D740" s="80"/>
      <c r="E740" s="80"/>
    </row>
    <row r="741" spans="3:5" ht="12.75">
      <c r="C741" s="80"/>
      <c r="D741" s="80"/>
      <c r="E741" s="80"/>
    </row>
    <row r="742" spans="3:5" ht="12.75">
      <c r="C742" s="80"/>
      <c r="D742" s="80"/>
      <c r="E742" s="80"/>
    </row>
    <row r="743" spans="3:5" ht="12.75">
      <c r="C743" s="80"/>
      <c r="D743" s="80"/>
      <c r="E743" s="80"/>
    </row>
    <row r="744" spans="3:5" ht="12.75">
      <c r="C744" s="80"/>
      <c r="D744" s="80"/>
      <c r="E744" s="80"/>
    </row>
    <row r="745" spans="3:5" ht="12.75">
      <c r="C745" s="80"/>
      <c r="D745" s="80"/>
      <c r="E745" s="80"/>
    </row>
    <row r="746" spans="3:5" ht="12.75">
      <c r="C746" s="80"/>
      <c r="D746" s="80"/>
      <c r="E746" s="80"/>
    </row>
    <row r="747" spans="3:5" ht="12.75">
      <c r="C747" s="80"/>
      <c r="D747" s="80"/>
      <c r="E747" s="80"/>
    </row>
    <row r="748" spans="3:5" ht="12.75">
      <c r="C748" s="80"/>
      <c r="D748" s="80"/>
      <c r="E748" s="80"/>
    </row>
    <row r="749" spans="3:5" ht="12.75">
      <c r="C749" s="80"/>
      <c r="D749" s="80"/>
      <c r="E749" s="80"/>
    </row>
    <row r="750" spans="3:5" ht="12.75">
      <c r="C750" s="80"/>
      <c r="D750" s="80"/>
      <c r="E750" s="80"/>
    </row>
    <row r="751" spans="3:5" ht="12.75">
      <c r="C751" s="80"/>
      <c r="D751" s="80"/>
      <c r="E751" s="80"/>
    </row>
    <row r="752" spans="3:5" ht="12.75">
      <c r="C752" s="80"/>
      <c r="D752" s="80"/>
      <c r="E752" s="80"/>
    </row>
    <row r="753" spans="3:5" ht="12.75">
      <c r="C753" s="80"/>
      <c r="D753" s="80"/>
      <c r="E753" s="80"/>
    </row>
    <row r="754" spans="3:5" ht="12.75">
      <c r="C754" s="80"/>
      <c r="D754" s="80"/>
      <c r="E754" s="80"/>
    </row>
    <row r="755" spans="3:5" ht="12.75">
      <c r="C755" s="80"/>
      <c r="D755" s="80"/>
      <c r="E755" s="80"/>
    </row>
    <row r="756" spans="3:5" ht="12.75">
      <c r="C756" s="80"/>
      <c r="D756" s="80"/>
      <c r="E756" s="80"/>
    </row>
    <row r="757" spans="3:5" ht="12.75">
      <c r="C757" s="80"/>
      <c r="D757" s="80"/>
      <c r="E757" s="80"/>
    </row>
    <row r="758" spans="3:5" ht="12.75">
      <c r="C758" s="80"/>
      <c r="D758" s="80"/>
      <c r="E758" s="80"/>
    </row>
    <row r="759" spans="3:5" ht="12.75">
      <c r="C759" s="80"/>
      <c r="D759" s="80"/>
      <c r="E759" s="80"/>
    </row>
    <row r="760" spans="3:5" ht="12.75">
      <c r="C760" s="80"/>
      <c r="D760" s="80"/>
      <c r="E760" s="80"/>
    </row>
    <row r="761" spans="3:5" ht="12.75">
      <c r="C761" s="80"/>
      <c r="D761" s="80"/>
      <c r="E761" s="80"/>
    </row>
    <row r="762" spans="3:5" ht="12.75">
      <c r="C762" s="80"/>
      <c r="D762" s="80"/>
      <c r="E762" s="80"/>
    </row>
    <row r="763" spans="3:5" ht="12.75">
      <c r="C763" s="80"/>
      <c r="D763" s="80"/>
      <c r="E763" s="80"/>
    </row>
    <row r="764" spans="3:5" ht="12.75">
      <c r="C764" s="80"/>
      <c r="D764" s="80"/>
      <c r="E764" s="80"/>
    </row>
    <row r="765" spans="3:5" ht="12.75">
      <c r="C765" s="80"/>
      <c r="D765" s="80"/>
      <c r="E765" s="80"/>
    </row>
    <row r="766" spans="3:5" ht="12.75">
      <c r="C766" s="80"/>
      <c r="D766" s="80"/>
      <c r="E766" s="80"/>
    </row>
    <row r="767" spans="3:5" ht="12.75">
      <c r="C767" s="80"/>
      <c r="D767" s="80"/>
      <c r="E767" s="80"/>
    </row>
    <row r="768" spans="3:5" ht="12.75">
      <c r="C768" s="80"/>
      <c r="D768" s="80"/>
      <c r="E768" s="80"/>
    </row>
    <row r="769" spans="3:5" ht="12.75">
      <c r="C769" s="80"/>
      <c r="D769" s="80"/>
      <c r="E769" s="80"/>
    </row>
    <row r="770" spans="3:5" ht="12.75">
      <c r="C770" s="80"/>
      <c r="D770" s="80"/>
      <c r="E770" s="80"/>
    </row>
    <row r="771" spans="3:5" ht="12.75">
      <c r="C771" s="80"/>
      <c r="D771" s="80"/>
      <c r="E771" s="80"/>
    </row>
    <row r="772" spans="3:5" ht="12.75">
      <c r="C772" s="80"/>
      <c r="D772" s="80"/>
      <c r="E772" s="80"/>
    </row>
    <row r="773" spans="3:5" ht="12.75">
      <c r="C773" s="80"/>
      <c r="D773" s="80"/>
      <c r="E773" s="80"/>
    </row>
    <row r="774" spans="3:5" ht="12.75">
      <c r="C774" s="80"/>
      <c r="D774" s="80"/>
      <c r="E774" s="80"/>
    </row>
    <row r="775" spans="3:5" ht="12.75">
      <c r="C775" s="80"/>
      <c r="D775" s="80"/>
      <c r="E775" s="80"/>
    </row>
    <row r="776" spans="3:5" ht="12.75">
      <c r="C776" s="80"/>
      <c r="D776" s="80"/>
      <c r="E776" s="80"/>
    </row>
    <row r="777" spans="3:5" ht="12.75">
      <c r="C777" s="80"/>
      <c r="D777" s="80"/>
      <c r="E777" s="80"/>
    </row>
    <row r="778" spans="3:5" ht="12.75">
      <c r="C778" s="80"/>
      <c r="D778" s="80"/>
      <c r="E778" s="80"/>
    </row>
    <row r="779" spans="3:5" ht="12.75">
      <c r="C779" s="80"/>
      <c r="D779" s="80"/>
      <c r="E779" s="80"/>
    </row>
    <row r="780" spans="3:5" ht="12.75">
      <c r="C780" s="80"/>
      <c r="D780" s="80"/>
      <c r="E780" s="80"/>
    </row>
    <row r="781" spans="3:5" ht="12.75">
      <c r="C781" s="80"/>
      <c r="D781" s="80"/>
      <c r="E781" s="80"/>
    </row>
    <row r="782" spans="3:5" ht="12.75">
      <c r="C782" s="80"/>
      <c r="D782" s="80"/>
      <c r="E782" s="80"/>
    </row>
    <row r="783" spans="3:5" ht="12.75">
      <c r="C783" s="80"/>
      <c r="D783" s="80"/>
      <c r="E783" s="80"/>
    </row>
    <row r="784" spans="3:5" ht="12.75">
      <c r="C784" s="80"/>
      <c r="D784" s="80"/>
      <c r="E784" s="80"/>
    </row>
    <row r="785" spans="3:5" ht="12.75">
      <c r="C785" s="80"/>
      <c r="D785" s="80"/>
      <c r="E785" s="80"/>
    </row>
    <row r="786" spans="3:5" ht="12.75">
      <c r="C786" s="80"/>
      <c r="D786" s="80"/>
      <c r="E786" s="80"/>
    </row>
    <row r="787" spans="3:5" ht="12.75">
      <c r="C787" s="80"/>
      <c r="D787" s="80"/>
      <c r="E787" s="80"/>
    </row>
    <row r="788" spans="3:5" ht="12.75">
      <c r="C788" s="80"/>
      <c r="D788" s="80"/>
      <c r="E788" s="80"/>
    </row>
    <row r="789" spans="3:5" ht="12.75">
      <c r="C789" s="80"/>
      <c r="D789" s="80"/>
      <c r="E789" s="80"/>
    </row>
    <row r="790" spans="3:5" ht="12.75">
      <c r="C790" s="80"/>
      <c r="D790" s="80"/>
      <c r="E790" s="80"/>
    </row>
    <row r="791" spans="3:5" ht="12.75">
      <c r="C791" s="80"/>
      <c r="D791" s="80"/>
      <c r="E791" s="80"/>
    </row>
    <row r="792" spans="3:5" ht="12.75">
      <c r="C792" s="80"/>
      <c r="D792" s="80"/>
      <c r="E792" s="80"/>
    </row>
    <row r="793" spans="3:5" ht="12.75">
      <c r="C793" s="80"/>
      <c r="D793" s="80"/>
      <c r="E793" s="80"/>
    </row>
    <row r="794" spans="3:5" ht="12.75">
      <c r="C794" s="80"/>
      <c r="D794" s="80"/>
      <c r="E794" s="80"/>
    </row>
    <row r="795" spans="3:5" ht="12.75">
      <c r="C795" s="80"/>
      <c r="D795" s="80"/>
      <c r="E795" s="80"/>
    </row>
    <row r="796" spans="3:5" ht="12.75">
      <c r="C796" s="80"/>
      <c r="D796" s="80"/>
      <c r="E796" s="80"/>
    </row>
    <row r="797" spans="3:5" ht="12.75">
      <c r="C797" s="80"/>
      <c r="D797" s="80"/>
      <c r="E797" s="80"/>
    </row>
    <row r="798" spans="3:5" ht="12.75">
      <c r="C798" s="80"/>
      <c r="D798" s="80"/>
      <c r="E798" s="80"/>
    </row>
    <row r="799" spans="3:5" ht="12.75">
      <c r="C799" s="80"/>
      <c r="D799" s="80"/>
      <c r="E799" s="80"/>
    </row>
    <row r="800" spans="3:5" ht="12.75">
      <c r="C800" s="80"/>
      <c r="D800" s="80"/>
      <c r="E800" s="80"/>
    </row>
    <row r="801" spans="3:5" ht="12.75">
      <c r="C801" s="80"/>
      <c r="D801" s="80"/>
      <c r="E801" s="80"/>
    </row>
    <row r="802" spans="3:5" ht="12.75">
      <c r="C802" s="80"/>
      <c r="D802" s="80"/>
      <c r="E802" s="80"/>
    </row>
    <row r="803" spans="3:5" ht="12.75">
      <c r="C803" s="80"/>
      <c r="D803" s="80"/>
      <c r="E803" s="80"/>
    </row>
    <row r="804" spans="3:5" ht="12.75">
      <c r="C804" s="80"/>
      <c r="D804" s="80"/>
      <c r="E804" s="80"/>
    </row>
    <row r="805" spans="3:5" ht="12.75">
      <c r="C805" s="80"/>
      <c r="D805" s="80"/>
      <c r="E805" s="80"/>
    </row>
    <row r="806" spans="3:5" ht="12.75">
      <c r="C806" s="80"/>
      <c r="D806" s="80"/>
      <c r="E806" s="80"/>
    </row>
    <row r="807" spans="3:5" ht="12.75">
      <c r="C807" s="80"/>
      <c r="D807" s="80"/>
      <c r="E807" s="80"/>
    </row>
    <row r="808" spans="3:5" ht="12.75">
      <c r="C808" s="80"/>
      <c r="D808" s="80"/>
      <c r="E808" s="80"/>
    </row>
    <row r="809" spans="3:5" ht="12.75">
      <c r="C809" s="80"/>
      <c r="D809" s="80"/>
      <c r="E809" s="80"/>
    </row>
    <row r="810" spans="3:5" ht="12.75">
      <c r="C810" s="80"/>
      <c r="D810" s="80"/>
      <c r="E810" s="80"/>
    </row>
    <row r="811" spans="3:5" ht="12.75">
      <c r="C811" s="80"/>
      <c r="D811" s="80"/>
      <c r="E811" s="80"/>
    </row>
    <row r="812" spans="3:5" ht="12.75">
      <c r="C812" s="80"/>
      <c r="D812" s="80"/>
      <c r="E812" s="80"/>
    </row>
    <row r="813" spans="3:5" ht="12.75">
      <c r="C813" s="80"/>
      <c r="D813" s="80"/>
      <c r="E813" s="80"/>
    </row>
    <row r="814" spans="3:5" ht="12.75">
      <c r="C814" s="80"/>
      <c r="D814" s="80"/>
      <c r="E814" s="80"/>
    </row>
    <row r="815" spans="3:5" ht="12.75">
      <c r="C815" s="80"/>
      <c r="D815" s="80"/>
      <c r="E815" s="80"/>
    </row>
    <row r="816" spans="3:5" ht="12.75">
      <c r="C816" s="80"/>
      <c r="D816" s="80"/>
      <c r="E816" s="80"/>
    </row>
    <row r="817" spans="3:5" ht="12.75">
      <c r="C817" s="80"/>
      <c r="D817" s="80"/>
      <c r="E817" s="80"/>
    </row>
    <row r="818" spans="3:5" ht="12.75">
      <c r="C818" s="80"/>
      <c r="D818" s="80"/>
      <c r="E818" s="80"/>
    </row>
    <row r="819" spans="3:5" ht="12.75">
      <c r="C819" s="80"/>
      <c r="D819" s="80"/>
      <c r="E819" s="80"/>
    </row>
    <row r="820" spans="3:5" ht="12.75">
      <c r="C820" s="80"/>
      <c r="D820" s="80"/>
      <c r="E820" s="80"/>
    </row>
    <row r="821" spans="3:5" ht="12.75">
      <c r="C821" s="80"/>
      <c r="D821" s="80"/>
      <c r="E821" s="80"/>
    </row>
    <row r="822" spans="3:5" ht="12.75">
      <c r="C822" s="80"/>
      <c r="D822" s="80"/>
      <c r="E822" s="80"/>
    </row>
    <row r="823" spans="3:5" ht="12.75">
      <c r="C823" s="80"/>
      <c r="D823" s="80"/>
      <c r="E823" s="80"/>
    </row>
    <row r="824" spans="3:5" ht="12.75">
      <c r="C824" s="80"/>
      <c r="D824" s="80"/>
      <c r="E824" s="80"/>
    </row>
    <row r="825" spans="3:5" ht="12.75">
      <c r="C825" s="80"/>
      <c r="D825" s="80"/>
      <c r="E825" s="80"/>
    </row>
    <row r="826" spans="3:5" ht="12.75">
      <c r="C826" s="80"/>
      <c r="D826" s="80"/>
      <c r="E826" s="80"/>
    </row>
    <row r="827" spans="3:5" ht="12.75">
      <c r="C827" s="80"/>
      <c r="D827" s="80"/>
      <c r="E827" s="80"/>
    </row>
    <row r="828" spans="3:5" ht="12.75">
      <c r="C828" s="80"/>
      <c r="D828" s="80"/>
      <c r="E828" s="80"/>
    </row>
    <row r="829" spans="3:5" ht="12.75">
      <c r="C829" s="80"/>
      <c r="D829" s="80"/>
      <c r="E829" s="80"/>
    </row>
    <row r="830" spans="3:5" ht="12.75">
      <c r="C830" s="80"/>
      <c r="D830" s="80"/>
      <c r="E830" s="80"/>
    </row>
    <row r="831" spans="3:5" ht="12.75">
      <c r="C831" s="80"/>
      <c r="D831" s="80"/>
      <c r="E831" s="80"/>
    </row>
    <row r="832" spans="3:5" ht="12.75">
      <c r="C832" s="80"/>
      <c r="D832" s="80"/>
      <c r="E832" s="80"/>
    </row>
    <row r="833" spans="3:5" ht="12.75">
      <c r="C833" s="80"/>
      <c r="D833" s="80"/>
      <c r="E833" s="80"/>
    </row>
    <row r="834" spans="3:5" ht="12.75">
      <c r="C834" s="80"/>
      <c r="D834" s="80"/>
      <c r="E834" s="80"/>
    </row>
    <row r="835" spans="3:5" ht="12.75">
      <c r="C835" s="80"/>
      <c r="D835" s="80"/>
      <c r="E835" s="80"/>
    </row>
    <row r="836" spans="3:5" ht="12.75">
      <c r="C836" s="80"/>
      <c r="D836" s="80"/>
      <c r="E836" s="80"/>
    </row>
    <row r="837" spans="3:5" ht="12.75">
      <c r="C837" s="80"/>
      <c r="D837" s="80"/>
      <c r="E837" s="80"/>
    </row>
    <row r="838" spans="3:5" ht="12.75">
      <c r="C838" s="80"/>
      <c r="D838" s="80"/>
      <c r="E838" s="80"/>
    </row>
    <row r="839" spans="3:5" ht="12.75">
      <c r="C839" s="80"/>
      <c r="D839" s="80"/>
      <c r="E839" s="80"/>
    </row>
    <row r="840" spans="3:5" ht="12.75">
      <c r="C840" s="80"/>
      <c r="D840" s="80"/>
      <c r="E840" s="80"/>
    </row>
    <row r="841" spans="3:5" ht="12.75">
      <c r="C841" s="80"/>
      <c r="D841" s="80"/>
      <c r="E841" s="80"/>
    </row>
    <row r="842" spans="3:5" ht="12.75">
      <c r="C842" s="80"/>
      <c r="D842" s="80"/>
      <c r="E842" s="80"/>
    </row>
    <row r="843" spans="3:5" ht="12.75">
      <c r="C843" s="80"/>
      <c r="D843" s="80"/>
      <c r="E843" s="80"/>
    </row>
    <row r="844" spans="3:5" ht="12.75">
      <c r="C844" s="80"/>
      <c r="D844" s="80"/>
      <c r="E844" s="80"/>
    </row>
    <row r="845" spans="3:5" ht="12.75">
      <c r="C845" s="80"/>
      <c r="D845" s="80"/>
      <c r="E845" s="80"/>
    </row>
    <row r="846" spans="3:5" ht="12.75">
      <c r="C846" s="80"/>
      <c r="D846" s="80"/>
      <c r="E846" s="80"/>
    </row>
    <row r="847" spans="3:5" ht="12.75">
      <c r="C847" s="80"/>
      <c r="D847" s="80"/>
      <c r="E847" s="80"/>
    </row>
    <row r="848" spans="3:5" ht="12.75">
      <c r="C848" s="80"/>
      <c r="D848" s="80"/>
      <c r="E848" s="80"/>
    </row>
    <row r="849" spans="3:5" ht="12.75">
      <c r="C849" s="80"/>
      <c r="D849" s="80"/>
      <c r="E849" s="80"/>
    </row>
    <row r="850" spans="3:5" ht="12.75">
      <c r="C850" s="80"/>
      <c r="D850" s="80"/>
      <c r="E850" s="80"/>
    </row>
    <row r="851" spans="3:5" ht="12.75">
      <c r="C851" s="80"/>
      <c r="D851" s="80"/>
      <c r="E851" s="80"/>
    </row>
    <row r="852" spans="3:5" ht="12.75">
      <c r="C852" s="80"/>
      <c r="D852" s="80"/>
      <c r="E852" s="80"/>
    </row>
    <row r="853" spans="3:5" ht="12.75">
      <c r="C853" s="80"/>
      <c r="D853" s="80"/>
      <c r="E853" s="80"/>
    </row>
    <row r="854" spans="3:5" ht="12.75">
      <c r="C854" s="80"/>
      <c r="D854" s="80"/>
      <c r="E854" s="80"/>
    </row>
    <row r="855" spans="3:5" ht="12.75">
      <c r="C855" s="80"/>
      <c r="D855" s="80"/>
      <c r="E855" s="80"/>
    </row>
    <row r="856" spans="3:5" ht="12.75">
      <c r="C856" s="80"/>
      <c r="D856" s="80"/>
      <c r="E856" s="80"/>
    </row>
    <row r="857" spans="3:5" ht="12.75">
      <c r="C857" s="80"/>
      <c r="D857" s="80"/>
      <c r="E857" s="80"/>
    </row>
    <row r="858" spans="3:5" ht="12.75">
      <c r="C858" s="80"/>
      <c r="D858" s="80"/>
      <c r="E858" s="80"/>
    </row>
    <row r="859" spans="3:5" ht="12.75">
      <c r="C859" s="80"/>
      <c r="D859" s="80"/>
      <c r="E859" s="80"/>
    </row>
    <row r="860" spans="3:5" ht="12.75">
      <c r="C860" s="80"/>
      <c r="D860" s="80"/>
      <c r="E860" s="80"/>
    </row>
    <row r="861" spans="3:5" ht="12.75">
      <c r="C861" s="80"/>
      <c r="D861" s="80"/>
      <c r="E861" s="80"/>
    </row>
    <row r="862" spans="3:5" ht="12.75">
      <c r="C862" s="80"/>
      <c r="D862" s="80"/>
      <c r="E862" s="80"/>
    </row>
    <row r="863" spans="3:5" ht="12.75">
      <c r="C863" s="80"/>
      <c r="D863" s="80"/>
      <c r="E863" s="80"/>
    </row>
    <row r="864" spans="3:5" ht="12.75">
      <c r="C864" s="80"/>
      <c r="D864" s="80"/>
      <c r="E864" s="80"/>
    </row>
    <row r="865" spans="3:5" ht="12.75">
      <c r="C865" s="80"/>
      <c r="D865" s="80"/>
      <c r="E865" s="80"/>
    </row>
    <row r="866" spans="3:5" ht="12.75">
      <c r="C866" s="80"/>
      <c r="D866" s="80"/>
      <c r="E866" s="80"/>
    </row>
    <row r="867" spans="3:5" ht="12.75">
      <c r="C867" s="80"/>
      <c r="D867" s="80"/>
      <c r="E867" s="80"/>
    </row>
    <row r="868" spans="3:5" ht="12.75">
      <c r="C868" s="80"/>
      <c r="D868" s="80"/>
      <c r="E868" s="80"/>
    </row>
    <row r="869" spans="3:5" ht="12.75">
      <c r="C869" s="80"/>
      <c r="D869" s="80"/>
      <c r="E869" s="80"/>
    </row>
    <row r="870" spans="3:5" ht="12.75">
      <c r="C870" s="80"/>
      <c r="D870" s="80"/>
      <c r="E870" s="80"/>
    </row>
    <row r="871" spans="3:5" ht="12.75">
      <c r="C871" s="80"/>
      <c r="D871" s="80"/>
      <c r="E871" s="80"/>
    </row>
    <row r="872" spans="3:5" ht="12.75">
      <c r="C872" s="80"/>
      <c r="D872" s="80"/>
      <c r="E872" s="80"/>
    </row>
    <row r="873" spans="3:5" ht="12.75">
      <c r="C873" s="80"/>
      <c r="D873" s="80"/>
      <c r="E873" s="80"/>
    </row>
    <row r="874" spans="3:5" ht="12.75">
      <c r="C874" s="80"/>
      <c r="D874" s="80"/>
      <c r="E874" s="80"/>
    </row>
    <row r="875" spans="3:5" ht="12.75">
      <c r="C875" s="80"/>
      <c r="D875" s="80"/>
      <c r="E875" s="80"/>
    </row>
    <row r="876" spans="3:5" ht="12.75">
      <c r="C876" s="80"/>
      <c r="D876" s="80"/>
      <c r="E876" s="80"/>
    </row>
    <row r="877" spans="3:5" ht="12.75">
      <c r="C877" s="80"/>
      <c r="D877" s="80"/>
      <c r="E877" s="80"/>
    </row>
    <row r="878" spans="3:5" ht="12.75">
      <c r="C878" s="80"/>
      <c r="D878" s="80"/>
      <c r="E878" s="80"/>
    </row>
    <row r="879" spans="3:5" ht="12.75">
      <c r="C879" s="80"/>
      <c r="D879" s="80"/>
      <c r="E879" s="80"/>
    </row>
    <row r="880" spans="3:5" ht="12.75">
      <c r="C880" s="80"/>
      <c r="D880" s="80"/>
      <c r="E880" s="80"/>
    </row>
    <row r="881" spans="3:5" ht="12.75">
      <c r="C881" s="80"/>
      <c r="D881" s="80"/>
      <c r="E881" s="80"/>
    </row>
    <row r="882" spans="3:5" ht="12.75">
      <c r="C882" s="80"/>
      <c r="D882" s="80"/>
      <c r="E882" s="80"/>
    </row>
    <row r="883" spans="3:5" ht="12.75">
      <c r="C883" s="80"/>
      <c r="D883" s="80"/>
      <c r="E883" s="80"/>
    </row>
    <row r="884" spans="3:5" ht="12.75">
      <c r="C884" s="80"/>
      <c r="D884" s="80"/>
      <c r="E884" s="80"/>
    </row>
    <row r="885" spans="3:5" ht="12.75">
      <c r="C885" s="80"/>
      <c r="D885" s="80"/>
      <c r="E885" s="80"/>
    </row>
    <row r="886" spans="3:5" ht="12.75">
      <c r="C886" s="80"/>
      <c r="D886" s="80"/>
      <c r="E886" s="80"/>
    </row>
    <row r="887" spans="3:5" ht="12.75">
      <c r="C887" s="80"/>
      <c r="D887" s="80"/>
      <c r="E887" s="80"/>
    </row>
    <row r="888" spans="3:5" ht="12.75">
      <c r="C888" s="80"/>
      <c r="D888" s="80"/>
      <c r="E888" s="80"/>
    </row>
    <row r="889" spans="3:5" ht="12.75">
      <c r="C889" s="80"/>
      <c r="D889" s="80"/>
      <c r="E889" s="80"/>
    </row>
    <row r="890" spans="3:5" ht="12.75">
      <c r="C890" s="80"/>
      <c r="D890" s="80"/>
      <c r="E890" s="80"/>
    </row>
    <row r="891" spans="3:5" ht="12.75">
      <c r="C891" s="80"/>
      <c r="D891" s="80"/>
      <c r="E891" s="80"/>
    </row>
    <row r="892" spans="3:5" ht="12.75">
      <c r="C892" s="80"/>
      <c r="D892" s="80"/>
      <c r="E892" s="80"/>
    </row>
    <row r="893" spans="3:5" ht="12.75">
      <c r="C893" s="80"/>
      <c r="D893" s="80"/>
      <c r="E893" s="80"/>
    </row>
    <row r="894" spans="3:5" ht="12.75">
      <c r="C894" s="80"/>
      <c r="D894" s="80"/>
      <c r="E894" s="80"/>
    </row>
    <row r="895" spans="3:5" ht="12.75">
      <c r="C895" s="80"/>
      <c r="D895" s="80"/>
      <c r="E895" s="80"/>
    </row>
    <row r="896" spans="3:5" ht="12.75">
      <c r="C896" s="80"/>
      <c r="D896" s="80"/>
      <c r="E896" s="80"/>
    </row>
    <row r="897" spans="3:5" ht="12.75">
      <c r="C897" s="80"/>
      <c r="D897" s="80"/>
      <c r="E897" s="80"/>
    </row>
    <row r="898" spans="3:5" ht="12.75">
      <c r="C898" s="80"/>
      <c r="D898" s="80"/>
      <c r="E898" s="80"/>
    </row>
    <row r="899" spans="3:5" ht="12.75">
      <c r="C899" s="80"/>
      <c r="D899" s="80"/>
      <c r="E899" s="80"/>
    </row>
    <row r="900" spans="3:5" ht="12.75">
      <c r="C900" s="80"/>
      <c r="D900" s="80"/>
      <c r="E900" s="80"/>
    </row>
    <row r="901" spans="3:5" ht="12.75">
      <c r="C901" s="80"/>
      <c r="D901" s="80"/>
      <c r="E901" s="80"/>
    </row>
    <row r="902" spans="3:5" ht="12.75">
      <c r="C902" s="80"/>
      <c r="D902" s="80"/>
      <c r="E902" s="80"/>
    </row>
    <row r="903" spans="3:5" ht="12.75">
      <c r="C903" s="80"/>
      <c r="D903" s="80"/>
      <c r="E903" s="80"/>
    </row>
    <row r="904" spans="3:5" ht="12.75">
      <c r="C904" s="80"/>
      <c r="D904" s="80"/>
      <c r="E904" s="80"/>
    </row>
    <row r="905" spans="3:5" ht="12.75">
      <c r="C905" s="80"/>
      <c r="D905" s="80"/>
      <c r="E905" s="80"/>
    </row>
    <row r="906" spans="3:5" ht="12.75">
      <c r="C906" s="80"/>
      <c r="D906" s="80"/>
      <c r="E906" s="80"/>
    </row>
    <row r="907" spans="3:5" ht="12.75">
      <c r="C907" s="80"/>
      <c r="D907" s="80"/>
      <c r="E907" s="80"/>
    </row>
    <row r="908" spans="3:5" ht="12.75">
      <c r="C908" s="80"/>
      <c r="D908" s="80"/>
      <c r="E908" s="80"/>
    </row>
    <row r="909" spans="3:5" ht="12.75">
      <c r="C909" s="80"/>
      <c r="D909" s="80"/>
      <c r="E909" s="80"/>
    </row>
    <row r="910" spans="3:5" ht="12.75">
      <c r="C910" s="80"/>
      <c r="D910" s="80"/>
      <c r="E910" s="80"/>
    </row>
    <row r="911" spans="3:5" ht="12.75">
      <c r="C911" s="80"/>
      <c r="D911" s="80"/>
      <c r="E911" s="80"/>
    </row>
    <row r="912" spans="3:5" ht="12.75">
      <c r="C912" s="80"/>
      <c r="D912" s="80"/>
      <c r="E912" s="80"/>
    </row>
    <row r="913" spans="3:5" ht="12.75">
      <c r="C913" s="80"/>
      <c r="D913" s="80"/>
      <c r="E913" s="80"/>
    </row>
    <row r="914" spans="3:5" ht="12.75">
      <c r="C914" s="80"/>
      <c r="D914" s="80"/>
      <c r="E914" s="80"/>
    </row>
    <row r="915" spans="3:5" ht="12.75">
      <c r="C915" s="80"/>
      <c r="D915" s="80"/>
      <c r="E915" s="80"/>
    </row>
    <row r="916" spans="3:5" ht="12.75">
      <c r="C916" s="80"/>
      <c r="D916" s="80"/>
      <c r="E916" s="80"/>
    </row>
    <row r="917" spans="3:5" ht="12.75">
      <c r="C917" s="80"/>
      <c r="D917" s="80"/>
      <c r="E917" s="80"/>
    </row>
    <row r="918" spans="3:5" ht="12.75">
      <c r="C918" s="80"/>
      <c r="D918" s="80"/>
      <c r="E918" s="80"/>
    </row>
    <row r="919" spans="3:5" ht="12.75">
      <c r="C919" s="80"/>
      <c r="D919" s="80"/>
      <c r="E919" s="80"/>
    </row>
    <row r="920" spans="3:5" ht="12.75">
      <c r="C920" s="80"/>
      <c r="D920" s="80"/>
      <c r="E920" s="80"/>
    </row>
    <row r="921" spans="3:5" ht="12.75">
      <c r="C921" s="80"/>
      <c r="D921" s="80"/>
      <c r="E921" s="80"/>
    </row>
    <row r="922" spans="3:5" ht="12.75">
      <c r="C922" s="80"/>
      <c r="D922" s="80"/>
      <c r="E922" s="80"/>
    </row>
    <row r="923" spans="3:5" ht="12.75">
      <c r="C923" s="80"/>
      <c r="D923" s="80"/>
      <c r="E923" s="80"/>
    </row>
    <row r="924" spans="3:5" ht="12.75">
      <c r="C924" s="80"/>
      <c r="D924" s="80"/>
      <c r="E924" s="80"/>
    </row>
    <row r="925" spans="3:5" ht="12.75">
      <c r="C925" s="80"/>
      <c r="D925" s="80"/>
      <c r="E925" s="80"/>
    </row>
    <row r="926" spans="3:5" ht="12.75">
      <c r="C926" s="80"/>
      <c r="D926" s="80"/>
      <c r="E926" s="80"/>
    </row>
    <row r="927" spans="3:5" ht="12.75">
      <c r="C927" s="80"/>
      <c r="D927" s="80"/>
      <c r="E927" s="80"/>
    </row>
    <row r="928" spans="3:5" ht="12.75">
      <c r="C928" s="80"/>
      <c r="D928" s="80"/>
      <c r="E928" s="80"/>
    </row>
    <row r="929" spans="3:5" ht="12.75">
      <c r="C929" s="80"/>
      <c r="D929" s="80"/>
      <c r="E929" s="80"/>
    </row>
    <row r="930" spans="3:5" ht="12.75">
      <c r="C930" s="80"/>
      <c r="D930" s="80"/>
      <c r="E930" s="80"/>
    </row>
    <row r="931" spans="3:5" ht="12.75">
      <c r="C931" s="80"/>
      <c r="D931" s="80"/>
      <c r="E931" s="80"/>
    </row>
    <row r="932" spans="3:5" ht="12.75">
      <c r="C932" s="80"/>
      <c r="D932" s="80"/>
      <c r="E932" s="80"/>
    </row>
    <row r="933" spans="3:5" ht="12.75">
      <c r="C933" s="80"/>
      <c r="D933" s="80"/>
      <c r="E933" s="80"/>
    </row>
    <row r="934" spans="3:5" ht="12.75">
      <c r="C934" s="80"/>
      <c r="D934" s="80"/>
      <c r="E934" s="80"/>
    </row>
    <row r="935" spans="3:5" ht="12.75">
      <c r="C935" s="80"/>
      <c r="D935" s="80"/>
      <c r="E935" s="80"/>
    </row>
    <row r="936" spans="3:5" ht="12.75">
      <c r="C936" s="80"/>
      <c r="D936" s="80"/>
      <c r="E936" s="80"/>
    </row>
  </sheetData>
  <sheetProtection/>
  <mergeCells count="3">
    <mergeCell ref="E6:F6"/>
    <mergeCell ref="D3:E3"/>
    <mergeCell ref="D5:G5"/>
  </mergeCells>
  <printOptions horizontalCentered="1"/>
  <pageMargins left="0.34" right="0.19" top="0.55" bottom="1.02" header="0.35" footer="0.29"/>
  <pageSetup horizontalDpi="300" verticalDpi="300" orientation="landscape" paperSize="9" scale="70" r:id="rId1"/>
  <headerFooter alignWithMargins="0"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J1113"/>
  <sheetViews>
    <sheetView zoomScalePageLayoutView="0" workbookViewId="0" topLeftCell="C13">
      <selection activeCell="A19" sqref="A19:H20"/>
    </sheetView>
  </sheetViews>
  <sheetFormatPr defaultColWidth="9.140625" defaultRowHeight="12.75"/>
  <cols>
    <col min="1" max="1" width="15.421875" style="1" hidden="1" customWidth="1"/>
    <col min="2" max="2" width="11.140625" style="383" hidden="1" customWidth="1"/>
    <col min="3" max="3" width="11.28125" style="1" customWidth="1"/>
    <col min="4" max="4" width="99.8515625" style="1" bestFit="1" customWidth="1"/>
    <col min="5" max="5" width="16.00390625" style="1" bestFit="1" customWidth="1"/>
    <col min="6" max="6" width="16.57421875" style="1" customWidth="1"/>
    <col min="7" max="7" width="16.8515625" style="1" customWidth="1"/>
    <col min="8" max="8" width="10.28125" style="1" customWidth="1"/>
    <col min="9" max="9" width="0" style="1" hidden="1" customWidth="1"/>
    <col min="10" max="16384" width="9.140625" style="1" customWidth="1"/>
  </cols>
  <sheetData>
    <row r="1" spans="2:8" s="179" customFormat="1" ht="30" customHeight="1" hidden="1">
      <c r="B1" s="382" t="s">
        <v>239</v>
      </c>
      <c r="C1" s="179">
        <v>2</v>
      </c>
      <c r="D1" s="179">
        <v>3</v>
      </c>
      <c r="E1" s="179">
        <v>4</v>
      </c>
      <c r="F1" s="179">
        <v>5</v>
      </c>
      <c r="G1" s="179">
        <v>6</v>
      </c>
      <c r="H1" s="179">
        <v>7</v>
      </c>
    </row>
    <row r="2" spans="2:4" s="179" customFormat="1" ht="28.5" customHeight="1">
      <c r="B2" s="382"/>
      <c r="D2" s="179" t="s">
        <v>571</v>
      </c>
    </row>
    <row r="3" s="179" customFormat="1" ht="28.5" customHeight="1" hidden="1">
      <c r="B3" s="382"/>
    </row>
    <row r="4" spans="2:8" s="179" customFormat="1" ht="25.5" customHeight="1">
      <c r="B4" s="382"/>
      <c r="D4" s="647" t="s">
        <v>572</v>
      </c>
      <c r="E4" s="647"/>
      <c r="F4" s="647"/>
      <c r="G4" s="639"/>
      <c r="H4" s="639"/>
    </row>
    <row r="5" spans="3:5" ht="16.5" customHeight="1" hidden="1">
      <c r="C5" s="648"/>
      <c r="D5" s="649"/>
      <c r="E5" s="649"/>
    </row>
    <row r="6" spans="3:5" ht="8.25" customHeight="1" hidden="1">
      <c r="C6" s="180"/>
      <c r="D6" s="180"/>
      <c r="E6" s="181"/>
    </row>
    <row r="7" spans="3:5" ht="21" customHeight="1" hidden="1">
      <c r="C7" s="650"/>
      <c r="D7" s="637"/>
      <c r="E7" s="637"/>
    </row>
    <row r="8" spans="3:5" ht="15.75" customHeight="1" hidden="1">
      <c r="C8" s="182"/>
      <c r="D8" s="4"/>
      <c r="E8" s="4"/>
    </row>
    <row r="9" spans="3:5" ht="22.5" customHeight="1">
      <c r="C9" s="182"/>
      <c r="D9" s="4"/>
      <c r="E9" s="4"/>
    </row>
    <row r="10" spans="3:5" ht="9.75" customHeight="1" hidden="1">
      <c r="C10" s="182"/>
      <c r="D10" s="4"/>
      <c r="E10" s="4"/>
    </row>
    <row r="11" spans="3:8" ht="30" customHeight="1">
      <c r="C11" s="184"/>
      <c r="D11" s="651" t="s">
        <v>315</v>
      </c>
      <c r="E11" s="652"/>
      <c r="F11" s="652"/>
      <c r="G11" s="652"/>
      <c r="H11"/>
    </row>
    <row r="12" spans="1:8" ht="19.5" customHeight="1" hidden="1">
      <c r="A12" s="1">
        <v>1</v>
      </c>
      <c r="B12" s="383" t="s">
        <v>658</v>
      </c>
      <c r="C12" s="184">
        <v>3</v>
      </c>
      <c r="D12" s="184">
        <v>4</v>
      </c>
      <c r="E12" s="185">
        <v>5</v>
      </c>
      <c r="F12" s="185">
        <v>6</v>
      </c>
      <c r="G12" s="185">
        <v>7</v>
      </c>
      <c r="H12" s="185">
        <v>8</v>
      </c>
    </row>
    <row r="13" spans="3:8" ht="49.5" customHeight="1">
      <c r="C13" s="184"/>
      <c r="D13" s="186" t="s">
        <v>573</v>
      </c>
      <c r="E13"/>
      <c r="F13"/>
      <c r="G13"/>
      <c r="H13"/>
    </row>
    <row r="14" spans="1:8" ht="29.25" customHeight="1">
      <c r="A14" s="1">
        <v>1</v>
      </c>
      <c r="B14" s="383" t="s">
        <v>658</v>
      </c>
      <c r="C14" s="184"/>
      <c r="D14" s="187"/>
      <c r="E14" s="187"/>
      <c r="F14" s="187"/>
      <c r="G14" s="187"/>
      <c r="H14"/>
    </row>
    <row r="15" spans="3:8" ht="10.5" customHeight="1" hidden="1">
      <c r="C15" s="183"/>
      <c r="D15" s="182"/>
      <c r="E15" s="4"/>
      <c r="F15" s="4"/>
      <c r="G15" s="4"/>
      <c r="H15" s="4"/>
    </row>
    <row r="16" spans="3:8" ht="24" customHeight="1">
      <c r="C16" s="188"/>
      <c r="D16" s="189" t="s">
        <v>707</v>
      </c>
      <c r="E16" s="190">
        <f>E27+E84+E88+E91+E98</f>
        <v>41500000</v>
      </c>
      <c r="F16" s="190">
        <f>F27+F84+F88+F91+F98</f>
        <v>41500000</v>
      </c>
      <c r="G16" s="190">
        <f>G27+G84+G88+G91+G98</f>
        <v>8020495.76</v>
      </c>
      <c r="H16" s="190">
        <f>G16/F16*100</f>
        <v>19.326495807228916</v>
      </c>
    </row>
    <row r="17" spans="2:4" s="191" customFormat="1" ht="31.5" customHeight="1" hidden="1">
      <c r="B17" s="384"/>
      <c r="C17" s="657"/>
      <c r="D17" s="637"/>
    </row>
    <row r="18" spans="3:4" ht="19.5" customHeight="1" hidden="1" thickBot="1">
      <c r="C18" s="192"/>
      <c r="D18" s="193"/>
    </row>
    <row r="19" spans="2:8" s="198" customFormat="1" ht="16.5" customHeight="1" hidden="1">
      <c r="B19" s="385"/>
      <c r="C19" s="194"/>
      <c r="D19" s="195"/>
      <c r="E19" s="196"/>
      <c r="F19" s="197"/>
      <c r="G19" s="197"/>
      <c r="H19" s="197"/>
    </row>
    <row r="20" spans="1:8" s="198" customFormat="1" ht="30.75" customHeight="1">
      <c r="A20" s="198" t="s">
        <v>632</v>
      </c>
      <c r="B20" s="385" t="s">
        <v>779</v>
      </c>
      <c r="C20" s="199"/>
      <c r="D20" s="658" t="s">
        <v>574</v>
      </c>
      <c r="E20" s="15" t="s">
        <v>1024</v>
      </c>
      <c r="F20" s="15" t="s">
        <v>1025</v>
      </c>
      <c r="G20" s="404" t="s">
        <v>1026</v>
      </c>
      <c r="H20" s="15" t="s">
        <v>575</v>
      </c>
    </row>
    <row r="21" spans="2:8" s="198" customFormat="1" ht="15" customHeight="1" hidden="1">
      <c r="B21" s="385"/>
      <c r="C21" s="199"/>
      <c r="D21" s="659"/>
      <c r="E21" s="200"/>
      <c r="F21" s="201"/>
      <c r="G21" s="201"/>
      <c r="H21" s="201"/>
    </row>
    <row r="22" spans="2:8" s="198" customFormat="1" ht="11.25" customHeight="1" hidden="1">
      <c r="B22" s="385"/>
      <c r="C22" s="202" t="s">
        <v>576</v>
      </c>
      <c r="D22" s="660" t="s">
        <v>577</v>
      </c>
      <c r="E22" s="203"/>
      <c r="F22" s="204"/>
      <c r="G22" s="204"/>
      <c r="H22" s="204"/>
    </row>
    <row r="23" spans="2:8" s="206" customFormat="1" ht="18.75" customHeight="1" hidden="1">
      <c r="B23" s="386"/>
      <c r="C23" s="205"/>
      <c r="D23" s="637"/>
      <c r="E23" s="200"/>
      <c r="F23" s="201"/>
      <c r="G23" s="201"/>
      <c r="H23" s="201"/>
    </row>
    <row r="24" spans="2:8" s="206" customFormat="1" ht="15.75" customHeight="1" hidden="1">
      <c r="B24" s="386"/>
      <c r="C24" s="205"/>
      <c r="D24" s="207"/>
      <c r="E24" s="208"/>
      <c r="F24" s="209"/>
      <c r="G24" s="209"/>
      <c r="H24" s="209"/>
    </row>
    <row r="25" spans="2:8" s="206" customFormat="1" ht="15.75" customHeight="1" hidden="1">
      <c r="B25" s="386"/>
      <c r="C25" s="205"/>
      <c r="D25" s="210"/>
      <c r="E25" s="200"/>
      <c r="F25" s="201"/>
      <c r="G25" s="201"/>
      <c r="H25" s="201"/>
    </row>
    <row r="26" spans="2:8" s="167" customFormat="1" ht="21" customHeight="1">
      <c r="B26" s="387"/>
      <c r="C26" s="212"/>
      <c r="D26" s="213" t="s">
        <v>578</v>
      </c>
      <c r="E26" s="214"/>
      <c r="F26" s="424"/>
      <c r="G26" s="214"/>
      <c r="H26" s="215"/>
    </row>
    <row r="27" spans="2:8" s="167" customFormat="1" ht="19.5" customHeight="1">
      <c r="B27" s="387"/>
      <c r="C27" s="216"/>
      <c r="D27" s="217" t="s">
        <v>579</v>
      </c>
      <c r="E27" s="218">
        <f>E28+E53</f>
        <v>1298000</v>
      </c>
      <c r="F27" s="410">
        <f>F28+F53</f>
        <v>1298000</v>
      </c>
      <c r="G27" s="218">
        <f>G28+G53</f>
        <v>618805.5</v>
      </c>
      <c r="H27" s="423">
        <f>G27/F27*100</f>
        <v>47.673767334360555</v>
      </c>
    </row>
    <row r="28" spans="1:9" s="167" customFormat="1" ht="20.25" customHeight="1">
      <c r="A28" s="167" t="s">
        <v>506</v>
      </c>
      <c r="B28" s="387" t="s">
        <v>217</v>
      </c>
      <c r="C28" s="220"/>
      <c r="D28" s="221" t="s">
        <v>580</v>
      </c>
      <c r="E28" s="222">
        <v>905000</v>
      </c>
      <c r="F28" s="223">
        <v>905000</v>
      </c>
      <c r="G28" s="222">
        <v>419068.6</v>
      </c>
      <c r="H28" s="246">
        <f aca="true" t="shared" si="0" ref="H28:H53">G28/F28*100</f>
        <v>46.3059226519337</v>
      </c>
      <c r="I28" s="167">
        <v>0</v>
      </c>
    </row>
    <row r="29" spans="2:8" s="167" customFormat="1" ht="18" customHeight="1" hidden="1">
      <c r="B29" s="387"/>
      <c r="C29" s="226" t="s">
        <v>581</v>
      </c>
      <c r="D29" s="227" t="s">
        <v>582</v>
      </c>
      <c r="E29" s="228"/>
      <c r="F29" s="228"/>
      <c r="G29" s="228"/>
      <c r="H29" s="246" t="e">
        <f t="shared" si="0"/>
        <v>#DIV/0!</v>
      </c>
    </row>
    <row r="30" spans="2:8" s="167" customFormat="1" ht="25.5" customHeight="1" hidden="1">
      <c r="B30" s="387"/>
      <c r="C30" s="230" t="s">
        <v>583</v>
      </c>
      <c r="D30" s="231" t="s">
        <v>584</v>
      </c>
      <c r="E30" s="228"/>
      <c r="F30" s="228"/>
      <c r="G30" s="228"/>
      <c r="H30" s="246" t="e">
        <f t="shared" si="0"/>
        <v>#DIV/0!</v>
      </c>
    </row>
    <row r="31" spans="2:8" s="167" customFormat="1" ht="18.75" customHeight="1" hidden="1">
      <c r="B31" s="387"/>
      <c r="C31" s="144">
        <v>3</v>
      </c>
      <c r="D31" s="232" t="s">
        <v>431</v>
      </c>
      <c r="E31" s="133"/>
      <c r="F31" s="133"/>
      <c r="G31" s="133"/>
      <c r="H31" s="246" t="e">
        <f t="shared" si="0"/>
        <v>#DIV/0!</v>
      </c>
    </row>
    <row r="32" spans="2:8" s="167" customFormat="1" ht="15.75" hidden="1">
      <c r="B32" s="387"/>
      <c r="C32" s="144">
        <v>32</v>
      </c>
      <c r="D32" s="151" t="s">
        <v>448</v>
      </c>
      <c r="E32" s="133"/>
      <c r="F32" s="133"/>
      <c r="G32" s="133"/>
      <c r="H32" s="246" t="e">
        <f t="shared" si="0"/>
        <v>#DIV/0!</v>
      </c>
    </row>
    <row r="33" spans="2:8" s="167" customFormat="1" ht="15.75" hidden="1">
      <c r="B33" s="387"/>
      <c r="C33" s="144">
        <v>323</v>
      </c>
      <c r="D33" s="233" t="s">
        <v>454</v>
      </c>
      <c r="E33" s="133"/>
      <c r="F33" s="133"/>
      <c r="G33" s="133"/>
      <c r="H33" s="246" t="e">
        <f t="shared" si="0"/>
        <v>#DIV/0!</v>
      </c>
    </row>
    <row r="34" spans="2:8" s="167" customFormat="1" ht="15.75" customHeight="1" hidden="1">
      <c r="B34" s="387"/>
      <c r="C34" s="144"/>
      <c r="D34" s="233"/>
      <c r="E34" s="133"/>
      <c r="F34" s="133"/>
      <c r="G34" s="133"/>
      <c r="H34" s="246" t="e">
        <f t="shared" si="0"/>
        <v>#DIV/0!</v>
      </c>
    </row>
    <row r="35" spans="2:8" s="167" customFormat="1" ht="14.25" customHeight="1" hidden="1">
      <c r="B35" s="387"/>
      <c r="C35" s="170">
        <v>3233</v>
      </c>
      <c r="D35" s="234" t="s">
        <v>463</v>
      </c>
      <c r="E35" s="133"/>
      <c r="F35" s="133"/>
      <c r="G35" s="133"/>
      <c r="H35" s="246" t="e">
        <f t="shared" si="0"/>
        <v>#DIV/0!</v>
      </c>
    </row>
    <row r="36" spans="2:8" s="167" customFormat="1" ht="12" customHeight="1" hidden="1">
      <c r="B36" s="387"/>
      <c r="C36" s="170">
        <v>3233</v>
      </c>
      <c r="D36" s="234" t="s">
        <v>585</v>
      </c>
      <c r="E36" s="133"/>
      <c r="F36" s="133"/>
      <c r="G36" s="133"/>
      <c r="H36" s="246" t="e">
        <f t="shared" si="0"/>
        <v>#DIV/0!</v>
      </c>
    </row>
    <row r="37" spans="3:8" ht="14.25" hidden="1">
      <c r="C37" s="170">
        <v>3239</v>
      </c>
      <c r="D37" s="234" t="s">
        <v>586</v>
      </c>
      <c r="E37" s="133"/>
      <c r="F37" s="133"/>
      <c r="G37" s="133"/>
      <c r="H37" s="246" t="e">
        <f t="shared" si="0"/>
        <v>#DIV/0!</v>
      </c>
    </row>
    <row r="38" spans="2:8" s="167" customFormat="1" ht="15.75" hidden="1">
      <c r="B38" s="387"/>
      <c r="C38" s="144">
        <v>329</v>
      </c>
      <c r="D38" s="233" t="s">
        <v>472</v>
      </c>
      <c r="E38" s="133"/>
      <c r="F38" s="133"/>
      <c r="G38" s="133"/>
      <c r="H38" s="246" t="e">
        <f t="shared" si="0"/>
        <v>#DIV/0!</v>
      </c>
    </row>
    <row r="39" spans="3:8" ht="14.25" hidden="1">
      <c r="C39" s="170">
        <v>3291</v>
      </c>
      <c r="D39" s="234" t="s">
        <v>587</v>
      </c>
      <c r="E39" s="133"/>
      <c r="F39" s="133"/>
      <c r="G39" s="133"/>
      <c r="H39" s="246" t="e">
        <f t="shared" si="0"/>
        <v>#DIV/0!</v>
      </c>
    </row>
    <row r="40" spans="3:8" ht="14.25" customHeight="1" hidden="1">
      <c r="C40" s="170">
        <v>3291</v>
      </c>
      <c r="D40" s="234" t="s">
        <v>588</v>
      </c>
      <c r="E40" s="133"/>
      <c r="F40" s="133"/>
      <c r="G40" s="133"/>
      <c r="H40" s="246" t="e">
        <f t="shared" si="0"/>
        <v>#DIV/0!</v>
      </c>
    </row>
    <row r="41" spans="3:8" ht="14.25" customHeight="1" hidden="1">
      <c r="C41" s="170">
        <v>3291</v>
      </c>
      <c r="D41" s="234" t="s">
        <v>589</v>
      </c>
      <c r="E41" s="133"/>
      <c r="F41" s="133"/>
      <c r="G41" s="133"/>
      <c r="H41" s="246" t="e">
        <f t="shared" si="0"/>
        <v>#DIV/0!</v>
      </c>
    </row>
    <row r="42" spans="3:8" ht="14.25" hidden="1">
      <c r="C42" s="170">
        <v>3293</v>
      </c>
      <c r="D42" s="234" t="s">
        <v>475</v>
      </c>
      <c r="E42" s="133"/>
      <c r="F42" s="133"/>
      <c r="G42" s="133"/>
      <c r="H42" s="246" t="e">
        <f t="shared" si="0"/>
        <v>#DIV/0!</v>
      </c>
    </row>
    <row r="43" spans="3:8" ht="14.25" hidden="1">
      <c r="C43" s="170">
        <v>3299</v>
      </c>
      <c r="D43" s="234" t="s">
        <v>590</v>
      </c>
      <c r="E43" s="133"/>
      <c r="F43" s="133"/>
      <c r="G43" s="133"/>
      <c r="H43" s="246" t="e">
        <f t="shared" si="0"/>
        <v>#DIV/0!</v>
      </c>
    </row>
    <row r="44" spans="2:8" s="167" customFormat="1" ht="17.25" customHeight="1" hidden="1">
      <c r="B44" s="387"/>
      <c r="C44" s="144">
        <v>38</v>
      </c>
      <c r="D44" s="151" t="s">
        <v>498</v>
      </c>
      <c r="E44" s="133"/>
      <c r="F44" s="133"/>
      <c r="G44" s="133"/>
      <c r="H44" s="246" t="e">
        <f t="shared" si="0"/>
        <v>#DIV/0!</v>
      </c>
    </row>
    <row r="45" spans="2:8" s="167" customFormat="1" ht="15.75" hidden="1">
      <c r="B45" s="387"/>
      <c r="C45" s="144">
        <v>381</v>
      </c>
      <c r="D45" s="233" t="s">
        <v>499</v>
      </c>
      <c r="E45" s="133"/>
      <c r="F45" s="133"/>
      <c r="G45" s="133"/>
      <c r="H45" s="246" t="e">
        <f t="shared" si="0"/>
        <v>#DIV/0!</v>
      </c>
    </row>
    <row r="46" spans="3:8" ht="15" customHeight="1" hidden="1">
      <c r="C46" s="170">
        <v>3811</v>
      </c>
      <c r="D46" s="234" t="s">
        <v>591</v>
      </c>
      <c r="E46" s="133"/>
      <c r="F46" s="133"/>
      <c r="G46" s="133"/>
      <c r="H46" s="246" t="e">
        <f t="shared" si="0"/>
        <v>#DIV/0!</v>
      </c>
    </row>
    <row r="47" spans="2:8" s="167" customFormat="1" ht="15.75" customHeight="1" hidden="1">
      <c r="B47" s="387"/>
      <c r="C47" s="144">
        <v>385</v>
      </c>
      <c r="D47" s="233" t="s">
        <v>509</v>
      </c>
      <c r="E47" s="133"/>
      <c r="F47" s="133"/>
      <c r="G47" s="133"/>
      <c r="H47" s="246" t="e">
        <f t="shared" si="0"/>
        <v>#DIV/0!</v>
      </c>
    </row>
    <row r="48" spans="3:8" ht="14.25" customHeight="1" hidden="1">
      <c r="C48" s="148"/>
      <c r="D48" s="235"/>
      <c r="E48" s="133"/>
      <c r="F48" s="133"/>
      <c r="G48" s="133"/>
      <c r="H48" s="246" t="e">
        <f t="shared" si="0"/>
        <v>#DIV/0!</v>
      </c>
    </row>
    <row r="49" spans="3:8" ht="15" customHeight="1" hidden="1">
      <c r="C49" s="106"/>
      <c r="D49" s="236"/>
      <c r="E49" s="237"/>
      <c r="F49" s="237"/>
      <c r="G49" s="237"/>
      <c r="H49" s="246" t="e">
        <f t="shared" si="0"/>
        <v>#DIV/0!</v>
      </c>
    </row>
    <row r="50" spans="3:8" ht="15.75" customHeight="1" hidden="1">
      <c r="C50" s="106"/>
      <c r="D50" s="238"/>
      <c r="E50" s="239"/>
      <c r="F50" s="239"/>
      <c r="G50" s="239"/>
      <c r="H50" s="246" t="e">
        <f t="shared" si="0"/>
        <v>#DIV/0!</v>
      </c>
    </row>
    <row r="51" spans="3:8" ht="16.5" customHeight="1" hidden="1">
      <c r="C51" s="241"/>
      <c r="D51" s="238"/>
      <c r="E51" s="242"/>
      <c r="F51" s="242"/>
      <c r="G51" s="242"/>
      <c r="H51" s="246" t="e">
        <f t="shared" si="0"/>
        <v>#DIV/0!</v>
      </c>
    </row>
    <row r="52" spans="3:8" ht="14.25" customHeight="1" hidden="1">
      <c r="C52" s="170">
        <v>3851</v>
      </c>
      <c r="D52" s="234" t="s">
        <v>592</v>
      </c>
      <c r="E52" s="133"/>
      <c r="F52" s="133"/>
      <c r="G52" s="133"/>
      <c r="H52" s="246" t="e">
        <f t="shared" si="0"/>
        <v>#DIV/0!</v>
      </c>
    </row>
    <row r="53" spans="1:9" s="167" customFormat="1" ht="21" customHeight="1">
      <c r="A53" s="167" t="s">
        <v>506</v>
      </c>
      <c r="B53" s="387" t="s">
        <v>218</v>
      </c>
      <c r="C53" s="244"/>
      <c r="D53" s="260" t="s">
        <v>593</v>
      </c>
      <c r="E53" s="246">
        <v>393000</v>
      </c>
      <c r="F53" s="133">
        <v>393000</v>
      </c>
      <c r="G53" s="246">
        <v>199736.9</v>
      </c>
      <c r="H53" s="246">
        <f t="shared" si="0"/>
        <v>50.82363867684479</v>
      </c>
      <c r="I53" s="167">
        <v>0</v>
      </c>
    </row>
    <row r="54" spans="2:8" s="167" customFormat="1" ht="19.5" customHeight="1" hidden="1">
      <c r="B54" s="387"/>
      <c r="C54" s="265" t="s">
        <v>594</v>
      </c>
      <c r="D54" s="247" t="s">
        <v>595</v>
      </c>
      <c r="E54" s="462"/>
      <c r="F54" s="248"/>
      <c r="G54" s="455"/>
      <c r="H54" s="248"/>
    </row>
    <row r="55" spans="2:8" s="167" customFormat="1" ht="26.25" customHeight="1" hidden="1">
      <c r="B55" s="387"/>
      <c r="C55" s="230" t="s">
        <v>596</v>
      </c>
      <c r="D55" s="459" t="s">
        <v>597</v>
      </c>
      <c r="E55" s="248"/>
      <c r="F55" s="425"/>
      <c r="G55" s="248"/>
      <c r="H55" s="248"/>
    </row>
    <row r="56" spans="2:8" s="167" customFormat="1" ht="18" customHeight="1" hidden="1">
      <c r="B56" s="387"/>
      <c r="C56" s="142">
        <v>3</v>
      </c>
      <c r="D56" s="142" t="s">
        <v>431</v>
      </c>
      <c r="E56" s="130"/>
      <c r="F56" s="130"/>
      <c r="G56" s="130"/>
      <c r="H56" s="130"/>
    </row>
    <row r="57" spans="2:8" s="167" customFormat="1" ht="15.75" hidden="1">
      <c r="B57" s="387"/>
      <c r="C57" s="144">
        <v>32</v>
      </c>
      <c r="D57" s="145" t="s">
        <v>448</v>
      </c>
      <c r="E57" s="130"/>
      <c r="F57" s="130"/>
      <c r="G57" s="130"/>
      <c r="H57" s="130"/>
    </row>
    <row r="58" spans="2:8" s="167" customFormat="1" ht="15.75" hidden="1">
      <c r="B58" s="387"/>
      <c r="C58" s="144">
        <v>322</v>
      </c>
      <c r="D58" s="147" t="s">
        <v>598</v>
      </c>
      <c r="E58" s="130"/>
      <c r="F58" s="130"/>
      <c r="G58" s="130"/>
      <c r="H58" s="130"/>
    </row>
    <row r="59" spans="3:8" ht="12.75" customHeight="1" hidden="1">
      <c r="C59" s="148">
        <v>3221</v>
      </c>
      <c r="D59" s="152" t="s">
        <v>455</v>
      </c>
      <c r="E59" s="120"/>
      <c r="F59" s="120"/>
      <c r="G59" s="120"/>
      <c r="H59" s="120"/>
    </row>
    <row r="60" spans="3:8" ht="14.25" hidden="1">
      <c r="C60" s="170">
        <v>3223</v>
      </c>
      <c r="D60" s="119" t="s">
        <v>457</v>
      </c>
      <c r="E60" s="120"/>
      <c r="F60" s="120"/>
      <c r="G60" s="120"/>
      <c r="H60" s="120"/>
    </row>
    <row r="61" spans="3:8" ht="12.75" customHeight="1" hidden="1">
      <c r="C61" s="170">
        <v>3224</v>
      </c>
      <c r="D61" s="119" t="s">
        <v>599</v>
      </c>
      <c r="E61" s="120"/>
      <c r="F61" s="120"/>
      <c r="G61" s="120"/>
      <c r="H61" s="120"/>
    </row>
    <row r="62" spans="3:8" ht="14.25" hidden="1">
      <c r="C62" s="170">
        <v>3224</v>
      </c>
      <c r="D62" s="119" t="s">
        <v>458</v>
      </c>
      <c r="E62" s="120"/>
      <c r="F62" s="120"/>
      <c r="G62" s="120"/>
      <c r="H62" s="120"/>
    </row>
    <row r="63" spans="2:8" s="167" customFormat="1" ht="15.75" customHeight="1" hidden="1">
      <c r="B63" s="387"/>
      <c r="C63" s="144">
        <v>323</v>
      </c>
      <c r="D63" s="147" t="s">
        <v>454</v>
      </c>
      <c r="E63" s="130"/>
      <c r="F63" s="130"/>
      <c r="G63" s="130"/>
      <c r="H63" s="130"/>
    </row>
    <row r="64" spans="3:8" ht="12.75" customHeight="1" hidden="1">
      <c r="C64" s="148">
        <v>3231</v>
      </c>
      <c r="D64" s="152" t="s">
        <v>461</v>
      </c>
      <c r="E64" s="120"/>
      <c r="F64" s="120"/>
      <c r="G64" s="120"/>
      <c r="H64" s="120"/>
    </row>
    <row r="65" spans="3:8" ht="12.75" customHeight="1" hidden="1">
      <c r="C65" s="170">
        <v>3232</v>
      </c>
      <c r="D65" s="119" t="s">
        <v>462</v>
      </c>
      <c r="E65" s="120"/>
      <c r="F65" s="120"/>
      <c r="G65" s="120"/>
      <c r="H65" s="120"/>
    </row>
    <row r="66" spans="3:8" ht="15.75" customHeight="1" hidden="1">
      <c r="C66" s="249">
        <v>3232</v>
      </c>
      <c r="D66" s="250" t="s">
        <v>600</v>
      </c>
      <c r="E66" s="120"/>
      <c r="F66" s="251"/>
      <c r="G66" s="251"/>
      <c r="H66" s="251"/>
    </row>
    <row r="67" spans="3:8" ht="15" customHeight="1" hidden="1">
      <c r="C67" s="170"/>
      <c r="D67" s="252" t="s">
        <v>601</v>
      </c>
      <c r="E67" s="120"/>
      <c r="F67" s="120"/>
      <c r="G67" s="120"/>
      <c r="H67" s="120"/>
    </row>
    <row r="68" spans="3:8" ht="14.25" customHeight="1" hidden="1">
      <c r="C68" s="170"/>
      <c r="D68" s="253" t="s">
        <v>602</v>
      </c>
      <c r="E68" s="120"/>
      <c r="F68" s="120"/>
      <c r="G68" s="120"/>
      <c r="H68" s="120"/>
    </row>
    <row r="69" spans="3:8" ht="15.75" customHeight="1" hidden="1">
      <c r="C69" s="170"/>
      <c r="D69" s="253" t="s">
        <v>603</v>
      </c>
      <c r="E69" s="120"/>
      <c r="F69" s="120"/>
      <c r="G69" s="120"/>
      <c r="H69" s="120"/>
    </row>
    <row r="70" spans="3:8" ht="16.5" customHeight="1" hidden="1">
      <c r="C70" s="170"/>
      <c r="D70" s="253" t="s">
        <v>604</v>
      </c>
      <c r="E70" s="120"/>
      <c r="F70" s="120"/>
      <c r="G70" s="120"/>
      <c r="H70" s="120"/>
    </row>
    <row r="71" spans="3:8" ht="12.75" customHeight="1" hidden="1">
      <c r="C71" s="170">
        <v>3234</v>
      </c>
      <c r="D71" s="253" t="s">
        <v>605</v>
      </c>
      <c r="E71" s="120"/>
      <c r="F71" s="120"/>
      <c r="G71" s="120"/>
      <c r="H71" s="120"/>
    </row>
    <row r="72" spans="3:8" ht="15.75" customHeight="1" hidden="1">
      <c r="C72" s="170"/>
      <c r="D72" s="253" t="s">
        <v>606</v>
      </c>
      <c r="E72" s="120"/>
      <c r="F72" s="120"/>
      <c r="G72" s="120"/>
      <c r="H72" s="120"/>
    </row>
    <row r="73" spans="3:8" ht="15.75" customHeight="1" hidden="1">
      <c r="C73" s="170"/>
      <c r="D73" s="253" t="s">
        <v>607</v>
      </c>
      <c r="E73" s="120"/>
      <c r="F73" s="120"/>
      <c r="G73" s="120"/>
      <c r="H73" s="120"/>
    </row>
    <row r="74" spans="3:8" ht="15" customHeight="1" hidden="1">
      <c r="C74" s="170"/>
      <c r="D74" s="253" t="s">
        <v>608</v>
      </c>
      <c r="E74" s="120"/>
      <c r="F74" s="120"/>
      <c r="G74" s="120"/>
      <c r="H74" s="120"/>
    </row>
    <row r="75" spans="3:8" ht="13.5" customHeight="1" hidden="1">
      <c r="C75" s="170"/>
      <c r="D75" s="253" t="s">
        <v>609</v>
      </c>
      <c r="E75" s="120"/>
      <c r="F75" s="120"/>
      <c r="G75" s="120"/>
      <c r="H75" s="120"/>
    </row>
    <row r="76" spans="3:8" ht="14.25" customHeight="1" hidden="1">
      <c r="C76" s="170"/>
      <c r="D76" s="253" t="s">
        <v>610</v>
      </c>
      <c r="E76" s="120"/>
      <c r="F76" s="120"/>
      <c r="G76" s="120"/>
      <c r="H76" s="120"/>
    </row>
    <row r="77" spans="3:8" ht="14.25" customHeight="1" hidden="1">
      <c r="C77" s="170"/>
      <c r="D77" s="253" t="s">
        <v>611</v>
      </c>
      <c r="E77" s="120"/>
      <c r="F77" s="120"/>
      <c r="G77" s="120"/>
      <c r="H77" s="120"/>
    </row>
    <row r="78" spans="3:8" ht="14.25" customHeight="1" hidden="1">
      <c r="C78" s="170"/>
      <c r="D78" s="253" t="s">
        <v>612</v>
      </c>
      <c r="E78" s="120"/>
      <c r="F78" s="120"/>
      <c r="G78" s="120"/>
      <c r="H78" s="120"/>
    </row>
    <row r="79" spans="3:8" ht="15" hidden="1">
      <c r="C79" s="254"/>
      <c r="D79" s="255"/>
      <c r="E79" s="251"/>
      <c r="F79" s="251"/>
      <c r="G79" s="251"/>
      <c r="H79" s="251"/>
    </row>
    <row r="80" spans="3:8" ht="15" hidden="1">
      <c r="C80" s="254"/>
      <c r="D80" s="255"/>
      <c r="E80" s="251"/>
      <c r="F80" s="251"/>
      <c r="G80" s="251"/>
      <c r="H80" s="251"/>
    </row>
    <row r="81" spans="3:8" ht="15.75" hidden="1">
      <c r="C81" s="144">
        <v>329</v>
      </c>
      <c r="D81" s="147" t="s">
        <v>472</v>
      </c>
      <c r="E81" s="130"/>
      <c r="F81" s="130"/>
      <c r="G81" s="130"/>
      <c r="H81" s="130"/>
    </row>
    <row r="82" spans="3:8" ht="13.5" customHeight="1" hidden="1">
      <c r="C82" s="170">
        <v>3291</v>
      </c>
      <c r="D82" s="119" t="s">
        <v>613</v>
      </c>
      <c r="E82" s="120"/>
      <c r="F82" s="120"/>
      <c r="G82" s="120"/>
      <c r="H82" s="120"/>
    </row>
    <row r="83" spans="3:8" ht="0.75" customHeight="1" hidden="1">
      <c r="C83" s="256">
        <v>3299</v>
      </c>
      <c r="D83" s="257" t="s">
        <v>472</v>
      </c>
      <c r="E83" s="258">
        <v>0</v>
      </c>
      <c r="F83" s="76">
        <v>0</v>
      </c>
      <c r="G83" s="76">
        <v>0</v>
      </c>
      <c r="H83" s="76">
        <v>0</v>
      </c>
    </row>
    <row r="84" spans="3:8" ht="24" customHeight="1">
      <c r="C84" s="655" t="s">
        <v>614</v>
      </c>
      <c r="D84" s="656"/>
      <c r="E84" s="130">
        <f>E85+E86+E87</f>
        <v>5778000</v>
      </c>
      <c r="F84" s="410">
        <f>F85+F86+F87</f>
        <v>5778000</v>
      </c>
      <c r="G84" s="130">
        <f>G85+G86+G87</f>
        <v>1900341.2599999998</v>
      </c>
      <c r="H84" s="423">
        <f>G84/E84*100</f>
        <v>32.88925683627553</v>
      </c>
    </row>
    <row r="85" spans="1:9" ht="23.25">
      <c r="A85" s="167" t="s">
        <v>506</v>
      </c>
      <c r="B85" s="383" t="s">
        <v>219</v>
      </c>
      <c r="C85" s="220"/>
      <c r="D85" s="221" t="s">
        <v>615</v>
      </c>
      <c r="E85" s="222">
        <v>3828000</v>
      </c>
      <c r="F85" s="223">
        <v>3828000</v>
      </c>
      <c r="G85" s="223">
        <v>1638197.7</v>
      </c>
      <c r="H85" s="246">
        <f>G85/F85*100</f>
        <v>42.79513322884013</v>
      </c>
      <c r="I85" s="1">
        <v>0</v>
      </c>
    </row>
    <row r="86" spans="1:9" ht="23.25">
      <c r="A86" s="167" t="s">
        <v>506</v>
      </c>
      <c r="B86" s="383" t="s">
        <v>220</v>
      </c>
      <c r="C86" s="244"/>
      <c r="D86" s="245" t="s">
        <v>616</v>
      </c>
      <c r="E86" s="223">
        <v>1515000</v>
      </c>
      <c r="F86" s="223">
        <v>1515000</v>
      </c>
      <c r="G86" s="223">
        <v>106992.17</v>
      </c>
      <c r="H86" s="246">
        <f>G86/F86*100</f>
        <v>7.062189438943895</v>
      </c>
      <c r="I86" s="1">
        <v>0</v>
      </c>
    </row>
    <row r="87" spans="1:9" ht="23.25">
      <c r="A87" s="167" t="s">
        <v>506</v>
      </c>
      <c r="B87" s="383" t="s">
        <v>221</v>
      </c>
      <c r="C87" s="216"/>
      <c r="D87" s="260" t="s">
        <v>617</v>
      </c>
      <c r="E87" s="261">
        <v>435000</v>
      </c>
      <c r="F87" s="223">
        <v>435000</v>
      </c>
      <c r="G87" s="261">
        <v>155151.39</v>
      </c>
      <c r="H87" s="246">
        <f>G87/F87*100</f>
        <v>35.66698620689655</v>
      </c>
      <c r="I87" s="1">
        <v>0</v>
      </c>
    </row>
    <row r="88" spans="3:8" ht="22.5" customHeight="1">
      <c r="C88" s="653" t="s">
        <v>618</v>
      </c>
      <c r="D88" s="654"/>
      <c r="E88" s="130">
        <f>E89+E90</f>
        <v>29540000</v>
      </c>
      <c r="F88" s="410">
        <f>F89+F90</f>
        <v>29540000</v>
      </c>
      <c r="G88" s="130">
        <f>G89+G90</f>
        <v>3231775.31</v>
      </c>
      <c r="H88" s="423">
        <f>G88/E88*100</f>
        <v>10.940336188219364</v>
      </c>
    </row>
    <row r="89" spans="1:9" ht="18">
      <c r="A89" s="167" t="s">
        <v>506</v>
      </c>
      <c r="B89" s="383" t="s">
        <v>222</v>
      </c>
      <c r="C89" s="262"/>
      <c r="D89" s="221" t="s">
        <v>619</v>
      </c>
      <c r="E89" s="224">
        <v>24105000</v>
      </c>
      <c r="F89" s="133">
        <v>24105000</v>
      </c>
      <c r="G89" s="224">
        <v>3115926.85</v>
      </c>
      <c r="H89" s="246">
        <f>G89/F89*100</f>
        <v>12.926475212611491</v>
      </c>
      <c r="I89" s="1">
        <v>0</v>
      </c>
    </row>
    <row r="90" spans="1:9" ht="23.25">
      <c r="A90" s="167" t="s">
        <v>506</v>
      </c>
      <c r="B90" s="383" t="s">
        <v>223</v>
      </c>
      <c r="C90" s="216"/>
      <c r="D90" s="260" t="s">
        <v>620</v>
      </c>
      <c r="E90" s="263">
        <v>5435000</v>
      </c>
      <c r="F90" s="133">
        <v>5435000</v>
      </c>
      <c r="G90" s="133">
        <v>115848.46</v>
      </c>
      <c r="H90" s="246">
        <f>G90/F90*100</f>
        <v>2.1315264029438823</v>
      </c>
      <c r="I90" s="1">
        <v>0</v>
      </c>
    </row>
    <row r="91" spans="3:8" ht="22.5" customHeight="1">
      <c r="C91" s="655" t="s">
        <v>621</v>
      </c>
      <c r="D91" s="656"/>
      <c r="E91" s="130">
        <f>E92+E93+E94+E95+E96+E97</f>
        <v>3485000</v>
      </c>
      <c r="F91" s="410">
        <f>F92+F93+F94+F95+F96+F97</f>
        <v>3485000</v>
      </c>
      <c r="G91" s="130">
        <f>G92+G93+G94+G95+G96+G97</f>
        <v>1588740.71</v>
      </c>
      <c r="H91" s="423">
        <f>G91/E91*100</f>
        <v>45.587968723098996</v>
      </c>
    </row>
    <row r="92" spans="1:9" ht="21" customHeight="1">
      <c r="A92" s="167" t="s">
        <v>506</v>
      </c>
      <c r="B92" s="383" t="s">
        <v>224</v>
      </c>
      <c r="C92" s="244"/>
      <c r="D92" s="245" t="s">
        <v>622</v>
      </c>
      <c r="E92" s="224">
        <v>1803000</v>
      </c>
      <c r="F92" s="133">
        <v>1803000</v>
      </c>
      <c r="G92" s="133">
        <v>824965.67</v>
      </c>
      <c r="H92" s="246">
        <f aca="true" t="shared" si="1" ref="H92:H97">G92/F92*100</f>
        <v>45.755167498613424</v>
      </c>
      <c r="I92" s="1">
        <v>0</v>
      </c>
    </row>
    <row r="93" spans="1:9" s="167" customFormat="1" ht="23.25" customHeight="1">
      <c r="A93" s="167" t="s">
        <v>506</v>
      </c>
      <c r="B93" s="387" t="s">
        <v>225</v>
      </c>
      <c r="C93" s="220"/>
      <c r="D93" s="221" t="s">
        <v>623</v>
      </c>
      <c r="E93" s="133">
        <v>450000</v>
      </c>
      <c r="F93" s="133">
        <v>450000</v>
      </c>
      <c r="G93" s="133">
        <v>173058.25</v>
      </c>
      <c r="H93" s="246">
        <f t="shared" si="1"/>
        <v>38.457388888888886</v>
      </c>
      <c r="I93" s="167">
        <v>0</v>
      </c>
    </row>
    <row r="94" spans="1:9" ht="23.25" customHeight="1">
      <c r="A94" s="167" t="s">
        <v>506</v>
      </c>
      <c r="B94" s="383" t="s">
        <v>226</v>
      </c>
      <c r="C94" s="264"/>
      <c r="D94" s="221" t="s">
        <v>624</v>
      </c>
      <c r="E94" s="133">
        <v>445000</v>
      </c>
      <c r="F94" s="133">
        <v>445000</v>
      </c>
      <c r="G94" s="133">
        <v>270000</v>
      </c>
      <c r="H94" s="246">
        <f t="shared" si="1"/>
        <v>60.67415730337079</v>
      </c>
      <c r="I94" s="1">
        <v>0</v>
      </c>
    </row>
    <row r="95" spans="1:9" ht="22.5" customHeight="1">
      <c r="A95" s="167" t="s">
        <v>506</v>
      </c>
      <c r="B95" s="383" t="s">
        <v>227</v>
      </c>
      <c r="C95" s="265"/>
      <c r="D95" s="221" t="s">
        <v>625</v>
      </c>
      <c r="E95" s="133">
        <v>436000</v>
      </c>
      <c r="F95" s="133">
        <v>436000</v>
      </c>
      <c r="G95" s="133">
        <v>187216.79</v>
      </c>
      <c r="H95" s="246">
        <f t="shared" si="1"/>
        <v>42.93963073394495</v>
      </c>
      <c r="I95" s="1">
        <v>0</v>
      </c>
    </row>
    <row r="96" spans="1:9" ht="26.25" customHeight="1">
      <c r="A96" s="167" t="s">
        <v>506</v>
      </c>
      <c r="B96" s="383" t="s">
        <v>228</v>
      </c>
      <c r="C96" s="266"/>
      <c r="D96" s="267" t="s">
        <v>626</v>
      </c>
      <c r="E96" s="133">
        <v>174000</v>
      </c>
      <c r="F96" s="133">
        <v>174000</v>
      </c>
      <c r="G96" s="133">
        <v>75000</v>
      </c>
      <c r="H96" s="246">
        <f t="shared" si="1"/>
        <v>43.103448275862064</v>
      </c>
      <c r="I96" s="1">
        <v>0</v>
      </c>
    </row>
    <row r="97" spans="1:9" ht="25.5" customHeight="1">
      <c r="A97" s="167" t="s">
        <v>506</v>
      </c>
      <c r="B97" s="383" t="s">
        <v>229</v>
      </c>
      <c r="C97" s="266"/>
      <c r="D97" s="267" t="s">
        <v>627</v>
      </c>
      <c r="E97" s="263">
        <v>177000</v>
      </c>
      <c r="F97" s="133">
        <v>177000</v>
      </c>
      <c r="G97" s="133">
        <v>58500</v>
      </c>
      <c r="H97" s="246">
        <f t="shared" si="1"/>
        <v>33.05084745762712</v>
      </c>
      <c r="I97" s="1">
        <v>0</v>
      </c>
    </row>
    <row r="98" spans="3:8" ht="26.25" customHeight="1">
      <c r="C98" s="268"/>
      <c r="D98" s="105" t="s">
        <v>628</v>
      </c>
      <c r="E98" s="130">
        <f>E99+E100+E101+E102+E103+E104</f>
        <v>1399000</v>
      </c>
      <c r="F98" s="410">
        <f>F99+F100+F101+F102+F103+F104</f>
        <v>1399000</v>
      </c>
      <c r="G98" s="130">
        <f>G99+G100+G101+G102+G103+G104</f>
        <v>680832.98</v>
      </c>
      <c r="H98" s="423">
        <f>G98/E98*100</f>
        <v>48.66568834882059</v>
      </c>
    </row>
    <row r="99" spans="1:9" ht="24" customHeight="1">
      <c r="A99" s="167" t="s">
        <v>506</v>
      </c>
      <c r="B99" s="383" t="s">
        <v>230</v>
      </c>
      <c r="C99" s="262"/>
      <c r="D99" s="221" t="s">
        <v>629</v>
      </c>
      <c r="E99" s="133">
        <v>1389000</v>
      </c>
      <c r="F99" s="133">
        <v>1389000</v>
      </c>
      <c r="G99" s="133">
        <v>679332.98</v>
      </c>
      <c r="H99" s="246">
        <f>G99/F99*100</f>
        <v>48.908061915046794</v>
      </c>
      <c r="I99" s="1">
        <v>0</v>
      </c>
    </row>
    <row r="100" spans="1:9" ht="22.5" customHeight="1">
      <c r="A100" s="167" t="s">
        <v>506</v>
      </c>
      <c r="B100" s="383" t="s">
        <v>231</v>
      </c>
      <c r="C100" s="262"/>
      <c r="D100" s="221" t="s">
        <v>630</v>
      </c>
      <c r="E100" s="133">
        <v>10000</v>
      </c>
      <c r="F100" s="133">
        <v>10000</v>
      </c>
      <c r="G100" s="133">
        <v>1500</v>
      </c>
      <c r="H100" s="246">
        <f>G100/F100*100</f>
        <v>15</v>
      </c>
      <c r="I100" s="1">
        <v>0</v>
      </c>
    </row>
    <row r="101" spans="1:8" ht="12.75">
      <c r="A101" s="383" t="s">
        <v>125</v>
      </c>
      <c r="C101" s="240"/>
      <c r="D101" s="269"/>
      <c r="E101" s="270"/>
      <c r="F101" s="270"/>
      <c r="G101" s="270"/>
      <c r="H101" s="270"/>
    </row>
    <row r="102" spans="3:8" ht="12.75">
      <c r="C102" s="240"/>
      <c r="D102" s="271"/>
      <c r="E102" s="270"/>
      <c r="F102" s="270"/>
      <c r="G102" s="270"/>
      <c r="H102" s="270"/>
    </row>
    <row r="103" spans="3:8" ht="12.75">
      <c r="C103" s="240"/>
      <c r="D103" s="271"/>
      <c r="E103" s="270"/>
      <c r="F103" s="270"/>
      <c r="G103" s="270"/>
      <c r="H103" s="270"/>
    </row>
    <row r="104" spans="3:8" ht="12.75">
      <c r="C104" s="240"/>
      <c r="D104" s="271"/>
      <c r="E104" s="270"/>
      <c r="F104" s="270"/>
      <c r="G104" s="270"/>
      <c r="H104" s="270"/>
    </row>
    <row r="105" spans="3:8" ht="12.75">
      <c r="C105" s="240"/>
      <c r="D105" s="269"/>
      <c r="E105" s="270"/>
      <c r="F105" s="270"/>
      <c r="G105" s="270"/>
      <c r="H105" s="270"/>
    </row>
    <row r="106" spans="3:8" ht="15" customHeight="1" hidden="1">
      <c r="C106" s="240"/>
      <c r="D106" s="271"/>
      <c r="E106" s="270"/>
      <c r="F106" s="270"/>
      <c r="G106" s="270"/>
      <c r="H106" s="270"/>
    </row>
    <row r="107" spans="3:8" ht="15" customHeight="1" hidden="1">
      <c r="C107" s="240"/>
      <c r="D107" s="269"/>
      <c r="E107" s="270"/>
      <c r="F107" s="270"/>
      <c r="G107" s="270"/>
      <c r="H107" s="270"/>
    </row>
    <row r="108" spans="2:8" s="167" customFormat="1" ht="11.25" customHeight="1" hidden="1">
      <c r="B108" s="387"/>
      <c r="C108" s="240"/>
      <c r="D108" s="271"/>
      <c r="E108" s="270"/>
      <c r="F108" s="270"/>
      <c r="G108" s="270"/>
      <c r="H108" s="270"/>
    </row>
    <row r="109" spans="3:8" ht="15" customHeight="1" hidden="1">
      <c r="C109" s="259"/>
      <c r="D109" s="272"/>
      <c r="E109" s="273"/>
      <c r="F109" s="273"/>
      <c r="G109" s="273"/>
      <c r="H109" s="273"/>
    </row>
    <row r="110" spans="3:8" ht="18.75" customHeight="1" hidden="1">
      <c r="C110" s="240"/>
      <c r="D110" s="269"/>
      <c r="E110" s="270"/>
      <c r="F110" s="270"/>
      <c r="G110" s="270"/>
      <c r="H110" s="270"/>
    </row>
    <row r="111" spans="3:8" ht="20.25" customHeight="1" hidden="1">
      <c r="C111" s="240"/>
      <c r="D111" s="274" t="s">
        <v>631</v>
      </c>
      <c r="E111" s="270"/>
      <c r="F111" s="270"/>
      <c r="G111" s="270"/>
      <c r="H111" s="270"/>
    </row>
    <row r="112" spans="3:8" ht="12.75">
      <c r="C112" s="240"/>
      <c r="D112" s="271"/>
      <c r="E112" s="270"/>
      <c r="F112" s="270"/>
      <c r="G112" s="270"/>
      <c r="H112" s="270"/>
    </row>
    <row r="113" spans="3:8" ht="12.75">
      <c r="C113" s="240"/>
      <c r="D113" s="271"/>
      <c r="E113" s="270"/>
      <c r="F113" s="270"/>
      <c r="G113" s="270"/>
      <c r="H113" s="270"/>
    </row>
    <row r="114" spans="3:8" ht="12.75">
      <c r="C114" s="240"/>
      <c r="D114" s="269"/>
      <c r="E114" s="270"/>
      <c r="F114" s="270"/>
      <c r="G114" s="270"/>
      <c r="H114" s="270"/>
    </row>
    <row r="115" spans="3:8" ht="12.75">
      <c r="C115" s="240"/>
      <c r="D115" s="271"/>
      <c r="E115" s="270"/>
      <c r="F115" s="270"/>
      <c r="G115" s="270"/>
      <c r="H115" s="270"/>
    </row>
    <row r="116" spans="3:8" ht="12.75">
      <c r="C116" s="240"/>
      <c r="D116" s="271"/>
      <c r="E116" s="270"/>
      <c r="F116" s="270"/>
      <c r="G116" s="270"/>
      <c r="H116" s="270"/>
    </row>
    <row r="117" spans="3:8" ht="12.75">
      <c r="C117" s="240"/>
      <c r="D117" s="271"/>
      <c r="E117" s="270"/>
      <c r="F117" s="270"/>
      <c r="G117" s="270"/>
      <c r="H117" s="270"/>
    </row>
    <row r="118" spans="3:8" ht="12.75">
      <c r="C118" s="240"/>
      <c r="D118" s="269"/>
      <c r="E118" s="270"/>
      <c r="F118" s="270"/>
      <c r="G118" s="270"/>
      <c r="H118" s="270"/>
    </row>
    <row r="119" spans="3:8" ht="12.75">
      <c r="C119" s="240"/>
      <c r="D119" s="271"/>
      <c r="E119" s="270"/>
      <c r="F119" s="270"/>
      <c r="G119" s="270"/>
      <c r="H119" s="270"/>
    </row>
    <row r="120" spans="3:8" ht="12.75">
      <c r="C120" s="240"/>
      <c r="D120" s="271"/>
      <c r="E120" s="270"/>
      <c r="F120" s="270"/>
      <c r="G120" s="270"/>
      <c r="H120" s="270"/>
    </row>
    <row r="121" spans="3:8" ht="12.75">
      <c r="C121" s="240"/>
      <c r="D121" s="271"/>
      <c r="E121" s="270"/>
      <c r="F121" s="270"/>
      <c r="G121" s="270"/>
      <c r="H121" s="270"/>
    </row>
    <row r="122" spans="3:10" ht="12.75">
      <c r="C122" s="240"/>
      <c r="D122" s="271"/>
      <c r="E122" s="270"/>
      <c r="F122" s="270"/>
      <c r="G122" s="270"/>
      <c r="H122" s="270"/>
      <c r="I122" s="88"/>
      <c r="J122" s="88"/>
    </row>
    <row r="123" spans="3:10" ht="19.5" customHeight="1" hidden="1">
      <c r="C123" s="240"/>
      <c r="D123" s="271"/>
      <c r="E123" s="270"/>
      <c r="F123" s="270"/>
      <c r="G123" s="270"/>
      <c r="H123" s="270"/>
      <c r="I123" s="88"/>
      <c r="J123" s="88"/>
    </row>
    <row r="124" spans="3:10" ht="12.75">
      <c r="C124" s="240"/>
      <c r="D124" s="269"/>
      <c r="E124" s="270"/>
      <c r="F124" s="270"/>
      <c r="G124" s="270"/>
      <c r="H124" s="270"/>
      <c r="I124" s="88"/>
      <c r="J124" s="88"/>
    </row>
    <row r="125" spans="3:10" ht="14.25">
      <c r="C125" s="240"/>
      <c r="D125" s="275"/>
      <c r="E125" s="270"/>
      <c r="F125" s="270"/>
      <c r="G125" s="270"/>
      <c r="H125" s="270"/>
      <c r="I125" s="88"/>
      <c r="J125" s="88"/>
    </row>
    <row r="126" spans="3:10" ht="12.75">
      <c r="C126" s="240"/>
      <c r="D126" s="271"/>
      <c r="E126" s="270"/>
      <c r="F126" s="270"/>
      <c r="G126" s="270"/>
      <c r="H126" s="270"/>
      <c r="I126" s="88"/>
      <c r="J126" s="88"/>
    </row>
    <row r="127" spans="3:10" ht="21.75" customHeight="1">
      <c r="C127" s="240"/>
      <c r="D127" s="271"/>
      <c r="E127" s="270"/>
      <c r="F127" s="270"/>
      <c r="G127" s="270"/>
      <c r="H127" s="270"/>
      <c r="I127" s="88"/>
      <c r="J127" s="88"/>
    </row>
    <row r="128" spans="3:10" ht="12.75">
      <c r="C128" s="240"/>
      <c r="D128" s="271"/>
      <c r="E128" s="270"/>
      <c r="F128" s="270"/>
      <c r="G128" s="270"/>
      <c r="H128" s="270"/>
      <c r="I128" s="88"/>
      <c r="J128" s="88"/>
    </row>
    <row r="129" spans="3:10" ht="12.75">
      <c r="C129" s="240"/>
      <c r="D129" s="271"/>
      <c r="E129" s="270"/>
      <c r="F129" s="270"/>
      <c r="G129" s="270"/>
      <c r="H129" s="270"/>
      <c r="I129" s="88"/>
      <c r="J129" s="88"/>
    </row>
    <row r="130" spans="3:10" ht="12.75" customHeight="1">
      <c r="C130" s="240"/>
      <c r="D130" s="276"/>
      <c r="E130" s="270"/>
      <c r="F130" s="270"/>
      <c r="G130" s="270"/>
      <c r="H130" s="270"/>
      <c r="I130" s="88"/>
      <c r="J130" s="88"/>
    </row>
    <row r="131" spans="3:10" ht="12.75">
      <c r="C131" s="240"/>
      <c r="D131" s="271"/>
      <c r="E131" s="270"/>
      <c r="F131" s="270"/>
      <c r="G131" s="270"/>
      <c r="H131" s="270"/>
      <c r="I131" s="88"/>
      <c r="J131" s="88"/>
    </row>
    <row r="132" spans="3:10" ht="12.75">
      <c r="C132" s="240"/>
      <c r="D132" s="271"/>
      <c r="E132" s="270"/>
      <c r="F132" s="270"/>
      <c r="G132" s="270"/>
      <c r="H132" s="270"/>
      <c r="I132" s="88"/>
      <c r="J132" s="88"/>
    </row>
    <row r="133" spans="3:10" ht="12.75">
      <c r="C133" s="240"/>
      <c r="D133" s="271"/>
      <c r="E133" s="270"/>
      <c r="F133" s="270"/>
      <c r="G133" s="270"/>
      <c r="H133" s="270"/>
      <c r="I133" s="88"/>
      <c r="J133" s="88"/>
    </row>
    <row r="134" spans="3:10" ht="12.75">
      <c r="C134" s="240"/>
      <c r="D134" s="271"/>
      <c r="E134" s="270"/>
      <c r="F134" s="270"/>
      <c r="G134" s="270"/>
      <c r="H134" s="270"/>
      <c r="I134" s="88"/>
      <c r="J134" s="88"/>
    </row>
    <row r="135" spans="3:10" ht="21.75" customHeight="1">
      <c r="C135" s="240"/>
      <c r="D135" s="269"/>
      <c r="E135" s="270"/>
      <c r="F135" s="270"/>
      <c r="G135" s="270"/>
      <c r="H135" s="270"/>
      <c r="I135" s="88"/>
      <c r="J135" s="88"/>
    </row>
    <row r="136" spans="3:10" ht="12.75">
      <c r="C136" s="240"/>
      <c r="D136" s="271"/>
      <c r="E136" s="270"/>
      <c r="F136" s="270"/>
      <c r="G136" s="270"/>
      <c r="H136" s="270"/>
      <c r="I136" s="88"/>
      <c r="J136" s="88"/>
    </row>
    <row r="137" spans="3:10" ht="12.75">
      <c r="C137" s="240"/>
      <c r="D137" s="271"/>
      <c r="E137" s="270"/>
      <c r="F137" s="270"/>
      <c r="G137" s="270"/>
      <c r="H137" s="270"/>
      <c r="I137" s="88"/>
      <c r="J137" s="88"/>
    </row>
    <row r="138" spans="3:10" ht="12.75">
      <c r="C138" s="240"/>
      <c r="D138" s="271"/>
      <c r="E138" s="270"/>
      <c r="F138" s="270"/>
      <c r="G138" s="270"/>
      <c r="H138" s="270"/>
      <c r="I138" s="88"/>
      <c r="J138" s="88"/>
    </row>
    <row r="139" spans="2:8" s="167" customFormat="1" ht="12.75">
      <c r="B139" s="387"/>
      <c r="C139" s="240"/>
      <c r="D139" s="271"/>
      <c r="E139" s="270"/>
      <c r="F139" s="270"/>
      <c r="G139" s="270"/>
      <c r="H139" s="270"/>
    </row>
    <row r="140" spans="3:8" ht="15.75">
      <c r="C140" s="259"/>
      <c r="D140" s="272"/>
      <c r="E140" s="273"/>
      <c r="F140" s="273"/>
      <c r="G140" s="273"/>
      <c r="H140" s="273"/>
    </row>
    <row r="141" spans="3:8" ht="12.75">
      <c r="C141" s="240"/>
      <c r="D141" s="269"/>
      <c r="E141" s="270"/>
      <c r="F141" s="270"/>
      <c r="G141" s="270"/>
      <c r="H141" s="270"/>
    </row>
    <row r="142" spans="2:8" s="167" customFormat="1" ht="12.75">
      <c r="B142" s="387"/>
      <c r="C142" s="240"/>
      <c r="D142" s="271"/>
      <c r="E142" s="270"/>
      <c r="F142" s="270"/>
      <c r="G142" s="270"/>
      <c r="H142" s="270"/>
    </row>
    <row r="143" spans="2:8" s="167" customFormat="1" ht="18">
      <c r="B143" s="387"/>
      <c r="C143" s="277"/>
      <c r="D143" s="278"/>
      <c r="E143" s="279"/>
      <c r="F143" s="279"/>
      <c r="G143" s="279"/>
      <c r="H143" s="279"/>
    </row>
    <row r="144" spans="3:8" ht="15.75">
      <c r="C144" s="259"/>
      <c r="D144" s="272"/>
      <c r="E144" s="273"/>
      <c r="F144" s="273"/>
      <c r="G144" s="273"/>
      <c r="H144" s="273"/>
    </row>
    <row r="145" spans="3:8" ht="29.25" customHeight="1">
      <c r="C145" s="240"/>
      <c r="D145" s="269"/>
      <c r="E145" s="270"/>
      <c r="F145" s="270"/>
      <c r="G145" s="270"/>
      <c r="H145" s="270"/>
    </row>
    <row r="146" spans="3:8" ht="12.75">
      <c r="C146" s="240"/>
      <c r="D146" s="271"/>
      <c r="E146" s="270"/>
      <c r="F146" s="270"/>
      <c r="G146" s="270"/>
      <c r="H146" s="270"/>
    </row>
    <row r="147" spans="3:8" ht="12.75">
      <c r="C147" s="240"/>
      <c r="D147" s="271"/>
      <c r="E147" s="270"/>
      <c r="F147" s="270"/>
      <c r="G147" s="270"/>
      <c r="H147" s="270"/>
    </row>
    <row r="148" spans="2:8" s="167" customFormat="1" ht="15.75">
      <c r="B148" s="387"/>
      <c r="C148" s="240"/>
      <c r="D148" s="280" t="s">
        <v>565</v>
      </c>
      <c r="E148" s="270"/>
      <c r="F148" s="270"/>
      <c r="G148" s="270"/>
      <c r="H148" s="270"/>
    </row>
    <row r="149" spans="2:8" s="167" customFormat="1" ht="23.25">
      <c r="B149" s="387"/>
      <c r="C149" s="281"/>
      <c r="D149" s="273"/>
      <c r="E149" s="282"/>
      <c r="F149" s="282"/>
      <c r="G149" s="282"/>
      <c r="H149" s="282"/>
    </row>
    <row r="150" spans="2:8" s="167" customFormat="1" ht="23.25">
      <c r="B150" s="387"/>
      <c r="C150" s="281"/>
      <c r="D150" s="283"/>
      <c r="E150" s="282"/>
      <c r="F150" s="282"/>
      <c r="G150" s="282"/>
      <c r="H150" s="282"/>
    </row>
    <row r="151" spans="2:8" s="167" customFormat="1" ht="23.25">
      <c r="B151" s="387"/>
      <c r="C151" s="284"/>
      <c r="D151" s="284"/>
      <c r="E151" s="285"/>
      <c r="F151" s="285"/>
      <c r="G151" s="285"/>
      <c r="H151" s="285"/>
    </row>
    <row r="152" spans="2:8" s="167" customFormat="1" ht="18">
      <c r="B152" s="387"/>
      <c r="C152" s="277"/>
      <c r="D152" s="278"/>
      <c r="E152" s="279"/>
      <c r="F152" s="279"/>
      <c r="G152" s="279"/>
      <c r="H152" s="279"/>
    </row>
    <row r="153" spans="3:8" ht="15.75">
      <c r="C153" s="259"/>
      <c r="D153" s="272"/>
      <c r="E153" s="273"/>
      <c r="F153" s="273"/>
      <c r="G153" s="273"/>
      <c r="H153" s="273"/>
    </row>
    <row r="154" spans="3:8" ht="15">
      <c r="C154" s="240"/>
      <c r="D154" s="286"/>
      <c r="E154" s="270"/>
      <c r="F154" s="270"/>
      <c r="G154" s="270"/>
      <c r="H154" s="270"/>
    </row>
    <row r="155" spans="2:8" s="167" customFormat="1" ht="12.75">
      <c r="B155" s="387"/>
      <c r="C155" s="240"/>
      <c r="D155" s="271"/>
      <c r="E155" s="270"/>
      <c r="F155" s="270"/>
      <c r="G155" s="270"/>
      <c r="H155" s="270"/>
    </row>
    <row r="156" spans="3:8" ht="15.75">
      <c r="C156" s="259"/>
      <c r="D156" s="272"/>
      <c r="E156" s="273"/>
      <c r="F156" s="273"/>
      <c r="G156" s="273"/>
      <c r="H156" s="273"/>
    </row>
    <row r="157" spans="3:8" ht="12.75">
      <c r="C157" s="240"/>
      <c r="D157" s="269"/>
      <c r="E157" s="270"/>
      <c r="F157" s="270"/>
      <c r="G157" s="270"/>
      <c r="H157" s="270"/>
    </row>
    <row r="158" spans="3:8" ht="22.5" customHeight="1">
      <c r="C158" s="240"/>
      <c r="D158" s="271"/>
      <c r="E158" s="270"/>
      <c r="F158" s="270"/>
      <c r="G158" s="270"/>
      <c r="H158" s="270"/>
    </row>
    <row r="159" spans="3:8" ht="12.75">
      <c r="C159" s="240"/>
      <c r="D159" s="271"/>
      <c r="E159" s="270"/>
      <c r="F159" s="270"/>
      <c r="G159" s="270"/>
      <c r="H159" s="270"/>
    </row>
    <row r="160" spans="3:8" ht="18.75" customHeight="1">
      <c r="C160" s="240"/>
      <c r="D160" s="271"/>
      <c r="E160" s="270"/>
      <c r="F160" s="270"/>
      <c r="G160" s="270"/>
      <c r="H160" s="270"/>
    </row>
    <row r="161" spans="2:8" s="167" customFormat="1" ht="12.75">
      <c r="B161" s="387"/>
      <c r="C161" s="240"/>
      <c r="D161" s="271"/>
      <c r="E161" s="270"/>
      <c r="F161" s="270"/>
      <c r="G161" s="270"/>
      <c r="H161" s="270"/>
    </row>
    <row r="162" spans="3:8" ht="15.75">
      <c r="C162" s="259"/>
      <c r="D162" s="272"/>
      <c r="E162" s="273"/>
      <c r="F162" s="273"/>
      <c r="G162" s="273"/>
      <c r="H162" s="273"/>
    </row>
    <row r="163" spans="3:8" ht="12.75">
      <c r="C163" s="241"/>
      <c r="D163" s="287"/>
      <c r="E163" s="79"/>
      <c r="F163" s="79"/>
      <c r="G163" s="79"/>
      <c r="H163" s="79"/>
    </row>
    <row r="164" spans="3:8" ht="12.75">
      <c r="C164" s="240"/>
      <c r="D164" s="271"/>
      <c r="E164" s="270"/>
      <c r="F164" s="270"/>
      <c r="G164" s="270"/>
      <c r="H164" s="270"/>
    </row>
    <row r="165" spans="3:8" ht="18" customHeight="1">
      <c r="C165" s="241"/>
      <c r="D165" s="288"/>
      <c r="E165" s="79"/>
      <c r="F165" s="79"/>
      <c r="G165" s="79"/>
      <c r="H165" s="79"/>
    </row>
    <row r="166" spans="3:8" ht="12.75">
      <c r="C166" s="240"/>
      <c r="D166" s="271"/>
      <c r="E166" s="270"/>
      <c r="F166" s="270"/>
      <c r="G166" s="270"/>
      <c r="H166" s="270"/>
    </row>
    <row r="167" spans="3:8" ht="12.75">
      <c r="C167" s="241"/>
      <c r="D167" s="287"/>
      <c r="E167" s="79"/>
      <c r="F167" s="79"/>
      <c r="G167" s="79"/>
      <c r="H167" s="79"/>
    </row>
    <row r="168" spans="2:8" s="167" customFormat="1" ht="12.75">
      <c r="B168" s="387"/>
      <c r="C168" s="240"/>
      <c r="D168" s="271"/>
      <c r="E168" s="270"/>
      <c r="F168" s="270"/>
      <c r="G168" s="270"/>
      <c r="H168" s="270"/>
    </row>
    <row r="169" spans="2:8" s="167" customFormat="1" ht="18">
      <c r="B169" s="387"/>
      <c r="C169" s="277"/>
      <c r="D169" s="278"/>
      <c r="E169" s="279"/>
      <c r="F169" s="279"/>
      <c r="G169" s="279"/>
      <c r="H169" s="279"/>
    </row>
    <row r="170" spans="3:8" ht="15.75">
      <c r="C170" s="259"/>
      <c r="D170" s="272"/>
      <c r="E170" s="273"/>
      <c r="F170" s="273"/>
      <c r="G170" s="273"/>
      <c r="H170" s="273"/>
    </row>
    <row r="171" spans="3:8" ht="12.75">
      <c r="C171" s="240"/>
      <c r="D171" s="269"/>
      <c r="E171" s="270"/>
      <c r="F171" s="270"/>
      <c r="G171" s="270"/>
      <c r="H171" s="270"/>
    </row>
    <row r="172" spans="3:8" ht="22.5" customHeight="1" hidden="1">
      <c r="C172" s="240"/>
      <c r="D172" s="274" t="s">
        <v>292</v>
      </c>
      <c r="E172" s="270"/>
      <c r="F172" s="270"/>
      <c r="G172" s="270"/>
      <c r="H172" s="270"/>
    </row>
    <row r="173" spans="3:8" ht="12.75">
      <c r="C173" s="240"/>
      <c r="D173" s="271"/>
      <c r="E173" s="270"/>
      <c r="F173" s="270"/>
      <c r="G173" s="270"/>
      <c r="H173" s="270"/>
    </row>
    <row r="174" spans="3:8" ht="12.75">
      <c r="C174" s="240"/>
      <c r="D174" s="271"/>
      <c r="E174" s="270"/>
      <c r="F174" s="270"/>
      <c r="G174" s="270"/>
      <c r="H174" s="270"/>
    </row>
    <row r="175" spans="3:8" ht="12.75">
      <c r="C175" s="240"/>
      <c r="D175" s="271"/>
      <c r="E175" s="270"/>
      <c r="F175" s="270"/>
      <c r="G175" s="270"/>
      <c r="H175" s="270"/>
    </row>
    <row r="176" spans="3:8" ht="15">
      <c r="C176" s="240"/>
      <c r="D176" s="276"/>
      <c r="E176" s="270"/>
      <c r="F176" s="270"/>
      <c r="G176" s="270"/>
      <c r="H176" s="270"/>
    </row>
    <row r="177" spans="3:8" ht="12.75">
      <c r="C177" s="240"/>
      <c r="D177" s="271"/>
      <c r="E177" s="270"/>
      <c r="F177" s="270"/>
      <c r="G177" s="270"/>
      <c r="H177" s="270"/>
    </row>
    <row r="178" spans="3:8" ht="12.75">
      <c r="C178" s="240"/>
      <c r="D178" s="269"/>
      <c r="E178" s="270"/>
      <c r="F178" s="270"/>
      <c r="G178" s="270"/>
      <c r="H178" s="270"/>
    </row>
    <row r="179" spans="3:8" ht="12.75">
      <c r="C179" s="240"/>
      <c r="D179" s="271"/>
      <c r="E179" s="270"/>
      <c r="F179" s="270"/>
      <c r="G179" s="270"/>
      <c r="H179" s="270"/>
    </row>
    <row r="180" spans="2:8" s="167" customFormat="1" ht="12.75">
      <c r="B180" s="387"/>
      <c r="C180" s="240"/>
      <c r="D180" s="271"/>
      <c r="E180" s="270"/>
      <c r="F180" s="270"/>
      <c r="G180" s="270"/>
      <c r="H180" s="270"/>
    </row>
    <row r="181" spans="3:8" ht="15.75">
      <c r="C181" s="259"/>
      <c r="D181" s="272"/>
      <c r="E181" s="273"/>
      <c r="F181" s="273"/>
      <c r="G181" s="273"/>
      <c r="H181" s="273"/>
    </row>
    <row r="182" spans="3:8" ht="12.75">
      <c r="C182" s="240"/>
      <c r="D182" s="269"/>
      <c r="E182" s="270"/>
      <c r="F182" s="270"/>
      <c r="G182" s="270"/>
      <c r="H182" s="270"/>
    </row>
    <row r="183" spans="3:8" ht="12.75">
      <c r="C183" s="240"/>
      <c r="D183" s="271"/>
      <c r="E183" s="270"/>
      <c r="F183" s="270"/>
      <c r="G183" s="270"/>
      <c r="H183" s="270"/>
    </row>
    <row r="184" spans="3:8" ht="12.75">
      <c r="C184" s="240"/>
      <c r="D184" s="271"/>
      <c r="E184" s="270"/>
      <c r="F184" s="270"/>
      <c r="G184" s="270"/>
      <c r="H184" s="270"/>
    </row>
    <row r="185" spans="3:8" ht="12.75">
      <c r="C185" s="240"/>
      <c r="D185" s="271"/>
      <c r="E185" s="270"/>
      <c r="F185" s="270"/>
      <c r="G185" s="270"/>
      <c r="H185" s="270"/>
    </row>
    <row r="186" spans="3:8" ht="15.75">
      <c r="C186" s="259"/>
      <c r="D186" s="272"/>
      <c r="E186" s="289"/>
      <c r="F186" s="289"/>
      <c r="G186" s="289"/>
      <c r="H186" s="289"/>
    </row>
    <row r="187" spans="3:8" ht="15">
      <c r="C187" s="240"/>
      <c r="D187" s="276"/>
      <c r="E187" s="270"/>
      <c r="F187" s="270"/>
      <c r="G187" s="270"/>
      <c r="H187" s="270"/>
    </row>
    <row r="188" spans="3:8" ht="12.75">
      <c r="C188" s="240"/>
      <c r="D188" s="271"/>
      <c r="E188" s="270"/>
      <c r="F188" s="270"/>
      <c r="G188" s="270"/>
      <c r="H188" s="270"/>
    </row>
    <row r="189" spans="3:8" ht="12.75">
      <c r="C189" s="240"/>
      <c r="D189" s="271"/>
      <c r="E189" s="270"/>
      <c r="F189" s="270"/>
      <c r="G189" s="270"/>
      <c r="H189" s="270"/>
    </row>
    <row r="190" spans="3:8" ht="12.75">
      <c r="C190" s="240"/>
      <c r="D190" s="271"/>
      <c r="E190" s="270"/>
      <c r="F190" s="270"/>
      <c r="G190" s="270"/>
      <c r="H190" s="270"/>
    </row>
    <row r="191" spans="3:8" ht="18">
      <c r="C191" s="277"/>
      <c r="D191" s="278"/>
      <c r="E191" s="290"/>
      <c r="F191" s="290"/>
      <c r="G191" s="290"/>
      <c r="H191" s="290"/>
    </row>
    <row r="192" spans="3:8" ht="15.75">
      <c r="C192" s="259"/>
      <c r="D192" s="272"/>
      <c r="E192" s="289"/>
      <c r="F192" s="289"/>
      <c r="G192" s="289"/>
      <c r="H192" s="289"/>
    </row>
    <row r="193" spans="3:8" ht="12.75">
      <c r="C193" s="240"/>
      <c r="D193" s="269"/>
      <c r="E193" s="270"/>
      <c r="F193" s="270"/>
      <c r="G193" s="270"/>
      <c r="H193" s="270"/>
    </row>
    <row r="194" spans="3:8" ht="12.75">
      <c r="C194" s="240"/>
      <c r="D194" s="271"/>
      <c r="E194" s="270"/>
      <c r="F194" s="270"/>
      <c r="G194" s="270"/>
      <c r="H194" s="270"/>
    </row>
    <row r="195" spans="3:8" ht="15.75">
      <c r="C195" s="259"/>
      <c r="D195" s="272"/>
      <c r="E195" s="289"/>
      <c r="F195" s="289"/>
      <c r="G195" s="289"/>
      <c r="H195" s="289"/>
    </row>
    <row r="196" spans="3:8" ht="12.75" customHeight="1">
      <c r="C196" s="240"/>
      <c r="D196" s="291" t="s">
        <v>293</v>
      </c>
      <c r="E196" s="270"/>
      <c r="F196" s="270"/>
      <c r="G196" s="270"/>
      <c r="H196" s="270"/>
    </row>
    <row r="197" spans="3:8" ht="12.75">
      <c r="C197" s="240"/>
      <c r="D197" s="271"/>
      <c r="E197" s="270"/>
      <c r="F197" s="270"/>
      <c r="G197" s="270"/>
      <c r="H197" s="270"/>
    </row>
    <row r="198" spans="3:8" ht="15.75">
      <c r="C198" s="259"/>
      <c r="D198" s="272"/>
      <c r="E198" s="289"/>
      <c r="F198" s="289"/>
      <c r="G198" s="289"/>
      <c r="H198" s="289"/>
    </row>
    <row r="199" spans="3:8" ht="12.75">
      <c r="C199" s="240"/>
      <c r="D199" s="269"/>
      <c r="E199" s="270"/>
      <c r="F199" s="270"/>
      <c r="G199" s="270"/>
      <c r="H199" s="270"/>
    </row>
    <row r="200" spans="3:8" ht="12.75">
      <c r="C200" s="240"/>
      <c r="D200" s="271"/>
      <c r="E200" s="270"/>
      <c r="F200" s="270"/>
      <c r="G200" s="270"/>
      <c r="H200" s="270"/>
    </row>
    <row r="201" spans="3:8" ht="12.75">
      <c r="C201" s="240"/>
      <c r="D201" s="271"/>
      <c r="E201" s="270"/>
      <c r="F201" s="270"/>
      <c r="G201" s="270"/>
      <c r="H201" s="270"/>
    </row>
    <row r="202" spans="3:8" ht="12.75">
      <c r="C202" s="240"/>
      <c r="D202" s="269"/>
      <c r="E202" s="270"/>
      <c r="F202" s="270"/>
      <c r="G202" s="270"/>
      <c r="H202" s="270"/>
    </row>
    <row r="203" spans="3:8" ht="12.75">
      <c r="C203" s="240"/>
      <c r="D203" s="271"/>
      <c r="E203" s="270"/>
      <c r="F203" s="270"/>
      <c r="G203" s="270"/>
      <c r="H203" s="270"/>
    </row>
    <row r="204" spans="3:8" ht="12.75">
      <c r="C204" s="240"/>
      <c r="D204" s="269"/>
      <c r="E204" s="270"/>
      <c r="F204" s="270"/>
      <c r="G204" s="270"/>
      <c r="H204" s="270"/>
    </row>
    <row r="205" spans="3:8" ht="12.75">
      <c r="C205" s="240"/>
      <c r="D205" s="271"/>
      <c r="E205" s="270"/>
      <c r="F205" s="270"/>
      <c r="G205" s="270"/>
      <c r="H205" s="270"/>
    </row>
    <row r="206" spans="3:8" ht="12.75">
      <c r="C206" s="240"/>
      <c r="D206" s="269"/>
      <c r="E206" s="270"/>
      <c r="F206" s="270"/>
      <c r="G206" s="270"/>
      <c r="H206" s="270"/>
    </row>
    <row r="207" spans="2:8" s="167" customFormat="1" ht="12.75">
      <c r="B207" s="387"/>
      <c r="C207" s="240"/>
      <c r="D207" s="271"/>
      <c r="E207" s="270"/>
      <c r="F207" s="270"/>
      <c r="G207" s="270"/>
      <c r="H207" s="270"/>
    </row>
    <row r="208" spans="3:8" ht="18">
      <c r="C208" s="277"/>
      <c r="D208" s="278"/>
      <c r="E208" s="279"/>
      <c r="F208" s="279"/>
      <c r="G208" s="279"/>
      <c r="H208" s="279"/>
    </row>
    <row r="209" spans="3:8" ht="15.75">
      <c r="C209" s="259"/>
      <c r="D209" s="272"/>
      <c r="E209" s="289"/>
      <c r="F209" s="289"/>
      <c r="G209" s="289"/>
      <c r="H209" s="289"/>
    </row>
    <row r="210" spans="3:8" ht="12.75">
      <c r="C210" s="240"/>
      <c r="D210" s="269"/>
      <c r="E210" s="270"/>
      <c r="F210" s="270"/>
      <c r="G210" s="270"/>
      <c r="H210" s="270"/>
    </row>
    <row r="211" spans="3:8" ht="12.75">
      <c r="C211" s="240"/>
      <c r="D211" s="271"/>
      <c r="E211" s="270"/>
      <c r="F211" s="270"/>
      <c r="G211" s="270"/>
      <c r="H211" s="270"/>
    </row>
    <row r="212" spans="2:8" s="167" customFormat="1" ht="12.75">
      <c r="B212" s="387"/>
      <c r="C212" s="240"/>
      <c r="D212" s="271"/>
      <c r="E212" s="270"/>
      <c r="F212" s="270"/>
      <c r="G212" s="270"/>
      <c r="H212" s="270"/>
    </row>
    <row r="213" spans="2:8" s="167" customFormat="1" ht="23.25">
      <c r="B213" s="387"/>
      <c r="C213" s="284"/>
      <c r="D213" s="284"/>
      <c r="E213" s="285"/>
      <c r="F213" s="285"/>
      <c r="G213" s="285"/>
      <c r="H213" s="285"/>
    </row>
    <row r="214" spans="2:8" s="167" customFormat="1" ht="18">
      <c r="B214" s="387"/>
      <c r="C214" s="277"/>
      <c r="D214" s="278"/>
      <c r="E214" s="279"/>
      <c r="F214" s="279"/>
      <c r="G214" s="279"/>
      <c r="H214" s="279"/>
    </row>
    <row r="215" spans="3:8" ht="15.75">
      <c r="C215" s="259"/>
      <c r="D215" s="272"/>
      <c r="E215" s="273"/>
      <c r="F215" s="273"/>
      <c r="G215" s="273"/>
      <c r="H215" s="273"/>
    </row>
    <row r="216" spans="3:8" ht="12.75">
      <c r="C216" s="240"/>
      <c r="D216" s="269"/>
      <c r="E216" s="270"/>
      <c r="F216" s="270"/>
      <c r="G216" s="270"/>
      <c r="H216" s="270"/>
    </row>
    <row r="217" spans="3:8" ht="12.75">
      <c r="C217" s="240"/>
      <c r="D217" s="271"/>
      <c r="E217" s="270"/>
      <c r="F217" s="270"/>
      <c r="G217" s="270"/>
      <c r="H217" s="270"/>
    </row>
    <row r="218" spans="3:8" ht="12.75">
      <c r="C218" s="240"/>
      <c r="D218" s="271"/>
      <c r="E218" s="270"/>
      <c r="F218" s="270"/>
      <c r="G218" s="270"/>
      <c r="H218" s="270"/>
    </row>
    <row r="219" spans="2:8" s="167" customFormat="1" ht="12.75">
      <c r="B219" s="387"/>
      <c r="C219" s="240"/>
      <c r="D219" s="271"/>
      <c r="E219" s="270"/>
      <c r="F219" s="270"/>
      <c r="G219" s="270"/>
      <c r="H219" s="270"/>
    </row>
    <row r="220" spans="3:8" ht="15.75">
      <c r="C220" s="259"/>
      <c r="D220" s="272"/>
      <c r="E220" s="273"/>
      <c r="F220" s="273"/>
      <c r="G220" s="273"/>
      <c r="H220" s="273"/>
    </row>
    <row r="221" spans="3:8" ht="12.75">
      <c r="C221" s="240"/>
      <c r="D221" s="269"/>
      <c r="E221" s="270"/>
      <c r="F221" s="270"/>
      <c r="G221" s="270"/>
      <c r="H221" s="270"/>
    </row>
    <row r="222" spans="2:8" s="167" customFormat="1" ht="12.75">
      <c r="B222" s="387"/>
      <c r="C222" s="240"/>
      <c r="D222" s="271"/>
      <c r="E222" s="270"/>
      <c r="F222" s="270"/>
      <c r="G222" s="270"/>
      <c r="H222" s="270"/>
    </row>
    <row r="223" spans="2:8" s="167" customFormat="1" ht="18">
      <c r="B223" s="387"/>
      <c r="C223" s="277"/>
      <c r="D223" s="278"/>
      <c r="E223" s="279"/>
      <c r="F223" s="279"/>
      <c r="G223" s="279"/>
      <c r="H223" s="279"/>
    </row>
    <row r="224" spans="2:8" s="167" customFormat="1" ht="15.75">
      <c r="B224" s="387"/>
      <c r="C224" s="259"/>
      <c r="D224" s="272"/>
      <c r="E224" s="273"/>
      <c r="F224" s="273"/>
      <c r="G224" s="273"/>
      <c r="H224" s="273"/>
    </row>
    <row r="225" spans="2:8" s="167" customFormat="1" ht="23.25">
      <c r="B225" s="387"/>
      <c r="C225" s="284"/>
      <c r="D225" s="284"/>
      <c r="E225" s="285"/>
      <c r="F225" s="285"/>
      <c r="G225" s="285"/>
      <c r="H225" s="285"/>
    </row>
    <row r="226" spans="2:8" s="167" customFormat="1" ht="18">
      <c r="B226" s="387"/>
      <c r="C226" s="277"/>
      <c r="D226" s="278"/>
      <c r="E226" s="279"/>
      <c r="F226" s="279"/>
      <c r="G226" s="279"/>
      <c r="H226" s="279"/>
    </row>
    <row r="227" spans="3:8" ht="15.75">
      <c r="C227" s="259"/>
      <c r="D227" s="272"/>
      <c r="E227" s="273"/>
      <c r="F227" s="273"/>
      <c r="G227" s="273"/>
      <c r="H227" s="273"/>
    </row>
    <row r="228" spans="3:8" ht="12.75">
      <c r="C228" s="240"/>
      <c r="D228" s="269"/>
      <c r="E228" s="270"/>
      <c r="F228" s="270"/>
      <c r="G228" s="270"/>
      <c r="H228" s="270"/>
    </row>
    <row r="229" spans="3:8" ht="12.75">
      <c r="C229" s="240"/>
      <c r="D229" s="271"/>
      <c r="E229" s="270"/>
      <c r="F229" s="270"/>
      <c r="G229" s="270"/>
      <c r="H229" s="270"/>
    </row>
    <row r="230" spans="2:8" s="167" customFormat="1" ht="12.75">
      <c r="B230" s="387"/>
      <c r="C230" s="240"/>
      <c r="D230" s="271"/>
      <c r="E230" s="270"/>
      <c r="F230" s="270"/>
      <c r="G230" s="270"/>
      <c r="H230" s="270"/>
    </row>
    <row r="231" spans="2:8" s="167" customFormat="1" ht="23.25">
      <c r="B231" s="387"/>
      <c r="C231" s="281"/>
      <c r="D231" s="283"/>
      <c r="E231" s="282"/>
      <c r="F231" s="282"/>
      <c r="G231" s="282"/>
      <c r="H231" s="282"/>
    </row>
    <row r="232" spans="2:8" s="167" customFormat="1" ht="23.25">
      <c r="B232" s="387"/>
      <c r="C232" s="284"/>
      <c r="D232" s="284"/>
      <c r="E232" s="285"/>
      <c r="F232" s="285"/>
      <c r="G232" s="285"/>
      <c r="H232" s="285"/>
    </row>
    <row r="233" spans="2:8" s="167" customFormat="1" ht="18">
      <c r="B233" s="387"/>
      <c r="C233" s="277"/>
      <c r="D233" s="278"/>
      <c r="E233" s="279"/>
      <c r="F233" s="279"/>
      <c r="G233" s="279"/>
      <c r="H233" s="279"/>
    </row>
    <row r="234" spans="3:8" ht="15.75">
      <c r="C234" s="259"/>
      <c r="D234" s="272"/>
      <c r="E234" s="273"/>
      <c r="F234" s="273"/>
      <c r="G234" s="273"/>
      <c r="H234" s="273"/>
    </row>
    <row r="235" spans="3:8" ht="12.75">
      <c r="C235" s="240"/>
      <c r="D235" s="269"/>
      <c r="E235" s="270"/>
      <c r="F235" s="270"/>
      <c r="G235" s="270"/>
      <c r="H235" s="270"/>
    </row>
    <row r="236" spans="3:8" ht="12.75" customHeight="1" hidden="1">
      <c r="C236" s="240"/>
      <c r="D236" s="271"/>
      <c r="E236" s="270"/>
      <c r="F236" s="270"/>
      <c r="G236" s="270"/>
      <c r="H236" s="270"/>
    </row>
    <row r="237" spans="3:8" ht="12.75">
      <c r="C237" s="240"/>
      <c r="D237" s="271"/>
      <c r="E237" s="270"/>
      <c r="F237" s="270"/>
      <c r="G237" s="270"/>
      <c r="H237" s="270"/>
    </row>
    <row r="238" spans="3:8" ht="12.75">
      <c r="C238" s="240"/>
      <c r="D238" s="271"/>
      <c r="E238" s="270"/>
      <c r="F238" s="270"/>
      <c r="G238" s="270"/>
      <c r="H238" s="270"/>
    </row>
    <row r="239" spans="3:8" ht="12.75">
      <c r="C239" s="240"/>
      <c r="D239" s="269"/>
      <c r="E239" s="270"/>
      <c r="F239" s="270"/>
      <c r="G239" s="270"/>
      <c r="H239" s="270"/>
    </row>
    <row r="240" spans="3:8" ht="12.75">
      <c r="C240" s="240"/>
      <c r="D240" s="271"/>
      <c r="E240" s="270"/>
      <c r="F240" s="270"/>
      <c r="G240" s="270"/>
      <c r="H240" s="270"/>
    </row>
    <row r="241" spans="3:8" ht="18">
      <c r="C241" s="277"/>
      <c r="D241" s="278"/>
      <c r="E241" s="290"/>
      <c r="F241" s="290"/>
      <c r="G241" s="290"/>
      <c r="H241" s="290"/>
    </row>
    <row r="242" spans="3:8" ht="15.75">
      <c r="C242" s="259"/>
      <c r="D242" s="272"/>
      <c r="E242" s="289"/>
      <c r="F242" s="289"/>
      <c r="G242" s="289"/>
      <c r="H242" s="289"/>
    </row>
    <row r="243" spans="3:8" ht="12.75">
      <c r="C243" s="240"/>
      <c r="D243" s="269"/>
      <c r="E243" s="270"/>
      <c r="F243" s="270"/>
      <c r="G243" s="270"/>
      <c r="H243" s="270"/>
    </row>
    <row r="244" spans="3:8" ht="12.75">
      <c r="C244" s="240"/>
      <c r="D244" s="271"/>
      <c r="E244" s="270"/>
      <c r="F244" s="270"/>
      <c r="G244" s="270"/>
      <c r="H244" s="270"/>
    </row>
    <row r="245" spans="3:8" ht="23.25">
      <c r="C245" s="284"/>
      <c r="D245" s="284"/>
      <c r="E245" s="292"/>
      <c r="F245" s="292"/>
      <c r="G245" s="292"/>
      <c r="H245" s="292"/>
    </row>
    <row r="246" spans="3:8" ht="18">
      <c r="C246" s="277"/>
      <c r="D246" s="278"/>
      <c r="E246" s="290"/>
      <c r="F246" s="290"/>
      <c r="G246" s="290"/>
      <c r="H246" s="290"/>
    </row>
    <row r="247" spans="3:8" ht="15.75">
      <c r="C247" s="259"/>
      <c r="D247" s="272"/>
      <c r="E247" s="289"/>
      <c r="F247" s="289"/>
      <c r="G247" s="289"/>
      <c r="H247" s="289"/>
    </row>
    <row r="248" spans="3:8" ht="12.75" customHeight="1">
      <c r="C248" s="240"/>
      <c r="D248" s="291" t="s">
        <v>294</v>
      </c>
      <c r="E248" s="270"/>
      <c r="F248" s="270"/>
      <c r="G248" s="270"/>
      <c r="H248" s="270"/>
    </row>
    <row r="249" spans="3:8" ht="12.75">
      <c r="C249" s="240"/>
      <c r="D249" s="271"/>
      <c r="E249" s="270"/>
      <c r="F249" s="270"/>
      <c r="G249" s="270"/>
      <c r="H249" s="270"/>
    </row>
    <row r="250" spans="3:8" ht="18">
      <c r="C250" s="277"/>
      <c r="D250" s="278"/>
      <c r="E250" s="290"/>
      <c r="F250" s="290"/>
      <c r="G250" s="290"/>
      <c r="H250" s="290"/>
    </row>
    <row r="251" spans="3:8" ht="15.75">
      <c r="C251" s="259"/>
      <c r="D251" s="272"/>
      <c r="E251" s="289"/>
      <c r="F251" s="289"/>
      <c r="G251" s="289"/>
      <c r="H251" s="289"/>
    </row>
    <row r="252" spans="3:8" ht="12.75">
      <c r="C252" s="240"/>
      <c r="D252" s="269"/>
      <c r="E252" s="270"/>
      <c r="F252" s="270"/>
      <c r="G252" s="270"/>
      <c r="H252" s="270"/>
    </row>
    <row r="253" spans="3:8" ht="12.75">
      <c r="C253" s="240"/>
      <c r="D253" s="271"/>
      <c r="E253" s="270"/>
      <c r="F253" s="270"/>
      <c r="G253" s="270"/>
      <c r="H253" s="270"/>
    </row>
    <row r="254" spans="3:8" ht="12.75">
      <c r="C254" s="240"/>
      <c r="D254" s="271"/>
      <c r="E254" s="270"/>
      <c r="F254" s="270"/>
      <c r="G254" s="270"/>
      <c r="H254" s="270"/>
    </row>
    <row r="255" spans="3:8" ht="23.25">
      <c r="C255" s="284"/>
      <c r="D255" s="284"/>
      <c r="E255" s="292"/>
      <c r="F255" s="292"/>
      <c r="G255" s="292"/>
      <c r="H255" s="292"/>
    </row>
    <row r="256" spans="3:8" ht="18">
      <c r="C256" s="277"/>
      <c r="D256" s="278"/>
      <c r="E256" s="290"/>
      <c r="F256" s="290"/>
      <c r="G256" s="290"/>
      <c r="H256" s="290"/>
    </row>
    <row r="257" spans="3:8" ht="15.75">
      <c r="C257" s="259"/>
      <c r="D257" s="272"/>
      <c r="E257" s="289"/>
      <c r="F257" s="289"/>
      <c r="G257" s="289"/>
      <c r="H257" s="289"/>
    </row>
    <row r="258" spans="3:8" ht="12.75">
      <c r="C258" s="240"/>
      <c r="D258" s="269"/>
      <c r="E258" s="270"/>
      <c r="F258" s="270"/>
      <c r="G258" s="270"/>
      <c r="H258" s="270"/>
    </row>
    <row r="259" spans="3:8" ht="12.75">
      <c r="C259" s="240"/>
      <c r="D259" s="269"/>
      <c r="E259" s="270"/>
      <c r="F259" s="270"/>
      <c r="G259" s="270"/>
      <c r="H259" s="270"/>
    </row>
    <row r="260" spans="3:4" ht="12.75">
      <c r="C260" s="80"/>
      <c r="D260" s="80"/>
    </row>
    <row r="261" spans="3:4" ht="12.75">
      <c r="C261" s="80"/>
      <c r="D261" s="80"/>
    </row>
    <row r="262" spans="3:4" ht="12.75">
      <c r="C262" s="80"/>
      <c r="D262" s="80"/>
    </row>
    <row r="263" spans="3:4" ht="12.75">
      <c r="C263" s="80"/>
      <c r="D263" s="80"/>
    </row>
    <row r="264" spans="3:4" ht="12.75">
      <c r="C264" s="80"/>
      <c r="D264" s="80"/>
    </row>
    <row r="265" spans="3:4" ht="12.75">
      <c r="C265" s="80"/>
      <c r="D265" s="80"/>
    </row>
    <row r="266" spans="3:4" ht="12.75">
      <c r="C266" s="80"/>
      <c r="D266" s="80"/>
    </row>
    <row r="267" spans="3:4" ht="12.75">
      <c r="C267" s="80"/>
      <c r="D267" s="80"/>
    </row>
    <row r="268" spans="3:4" ht="15.75" customHeight="1">
      <c r="C268" s="80"/>
      <c r="D268" s="80"/>
    </row>
    <row r="269" spans="3:4" ht="12.75">
      <c r="C269" s="80"/>
      <c r="D269" s="80"/>
    </row>
    <row r="270" spans="3:4" ht="12.75">
      <c r="C270" s="80"/>
      <c r="D270" s="80"/>
    </row>
    <row r="271" spans="3:4" ht="12.75">
      <c r="C271" s="80"/>
      <c r="D271" s="80"/>
    </row>
    <row r="272" spans="3:4" ht="12.75">
      <c r="C272" s="80"/>
      <c r="D272" s="80"/>
    </row>
    <row r="273" spans="3:4" ht="12.75">
      <c r="C273" s="80"/>
      <c r="D273" s="80"/>
    </row>
    <row r="274" spans="3:4" ht="12.75">
      <c r="C274" s="80"/>
      <c r="D274" s="80"/>
    </row>
    <row r="275" spans="3:4" ht="12.75">
      <c r="C275" s="80"/>
      <c r="D275" s="80"/>
    </row>
    <row r="276" spans="3:4" ht="12.75">
      <c r="C276" s="80"/>
      <c r="D276" s="80"/>
    </row>
    <row r="277" spans="3:4" ht="12.75">
      <c r="C277" s="80"/>
      <c r="D277" s="80"/>
    </row>
    <row r="278" spans="3:4" ht="12.75">
      <c r="C278" s="80"/>
      <c r="D278" s="80"/>
    </row>
    <row r="279" spans="3:4" ht="12.75">
      <c r="C279" s="80"/>
      <c r="D279" s="80"/>
    </row>
    <row r="280" spans="3:4" ht="12.75">
      <c r="C280" s="80"/>
      <c r="D280" s="80"/>
    </row>
    <row r="281" spans="3:4" ht="12.75">
      <c r="C281" s="80"/>
      <c r="D281" s="80"/>
    </row>
    <row r="282" spans="3:4" ht="12.75">
      <c r="C282" s="80"/>
      <c r="D282" s="80"/>
    </row>
    <row r="283" spans="3:4" ht="12.75" customHeight="1" hidden="1">
      <c r="C283" s="80"/>
      <c r="D283" s="80" t="s">
        <v>295</v>
      </c>
    </row>
    <row r="284" spans="3:4" ht="12.75">
      <c r="C284" s="80"/>
      <c r="D284" s="80"/>
    </row>
    <row r="285" spans="3:4" ht="12.75">
      <c r="C285" s="80"/>
      <c r="D285" s="80"/>
    </row>
    <row r="286" spans="3:4" ht="12.75">
      <c r="C286" s="80"/>
      <c r="D286" s="80"/>
    </row>
    <row r="287" spans="3:4" ht="12.75">
      <c r="C287" s="80"/>
      <c r="D287" s="80"/>
    </row>
    <row r="288" spans="3:4" ht="12.75">
      <c r="C288" s="80"/>
      <c r="D288" s="80"/>
    </row>
    <row r="289" spans="3:4" ht="12.75">
      <c r="C289" s="80"/>
      <c r="D289" s="80"/>
    </row>
    <row r="290" spans="3:4" ht="12.75">
      <c r="C290" s="80"/>
      <c r="D290" s="80"/>
    </row>
    <row r="291" spans="3:4" ht="12.75">
      <c r="C291" s="80"/>
      <c r="D291" s="80"/>
    </row>
    <row r="292" spans="3:4" ht="12.75">
      <c r="C292" s="80"/>
      <c r="D292" s="80"/>
    </row>
    <row r="293" spans="3:4" ht="12.75">
      <c r="C293" s="80"/>
      <c r="D293" s="80"/>
    </row>
    <row r="294" spans="3:4" ht="12.75">
      <c r="C294" s="80"/>
      <c r="D294" s="80"/>
    </row>
    <row r="295" spans="3:4" ht="12.75">
      <c r="C295" s="80"/>
      <c r="D295" s="80"/>
    </row>
    <row r="296" spans="3:4" ht="12.75">
      <c r="C296" s="80"/>
      <c r="D296" s="80"/>
    </row>
    <row r="297" spans="3:4" ht="12.75">
      <c r="C297" s="80"/>
      <c r="D297" s="80"/>
    </row>
    <row r="298" spans="3:4" ht="12.75">
      <c r="C298" s="80"/>
      <c r="D298" s="80"/>
    </row>
    <row r="299" spans="3:4" ht="12.75">
      <c r="C299" s="80"/>
      <c r="D299" s="80"/>
    </row>
    <row r="300" spans="3:4" ht="12.75">
      <c r="C300" s="80"/>
      <c r="D300" s="80"/>
    </row>
    <row r="301" spans="3:4" ht="12.75">
      <c r="C301" s="80"/>
      <c r="D301" s="80"/>
    </row>
    <row r="302" spans="3:4" ht="12.75">
      <c r="C302" s="80"/>
      <c r="D302" s="80"/>
    </row>
    <row r="303" spans="3:4" ht="12.75">
      <c r="C303" s="80"/>
      <c r="D303" s="80"/>
    </row>
    <row r="304" spans="3:4" ht="12.75">
      <c r="C304" s="80"/>
      <c r="D304" s="80"/>
    </row>
    <row r="305" spans="3:4" ht="12.75">
      <c r="C305" s="80"/>
      <c r="D305" s="80"/>
    </row>
    <row r="306" spans="3:4" ht="12.75">
      <c r="C306" s="80"/>
      <c r="D306" s="80"/>
    </row>
    <row r="307" spans="3:4" ht="12.75">
      <c r="C307" s="80"/>
      <c r="D307" s="80"/>
    </row>
    <row r="308" spans="3:4" ht="12.75">
      <c r="C308" s="80"/>
      <c r="D308" s="80"/>
    </row>
    <row r="309" spans="3:4" ht="12.75">
      <c r="C309" s="80"/>
      <c r="D309" s="80"/>
    </row>
    <row r="310" spans="3:4" ht="12.75">
      <c r="C310" s="80"/>
      <c r="D310" s="80"/>
    </row>
    <row r="311" spans="3:4" ht="12.75">
      <c r="C311" s="80"/>
      <c r="D311" s="80"/>
    </row>
    <row r="312" spans="3:4" ht="12.75">
      <c r="C312" s="80"/>
      <c r="D312" s="80"/>
    </row>
    <row r="313" spans="3:4" ht="12.75">
      <c r="C313" s="80"/>
      <c r="D313" s="80"/>
    </row>
    <row r="314" spans="3:4" ht="12.75">
      <c r="C314" s="80"/>
      <c r="D314" s="80"/>
    </row>
    <row r="315" spans="3:4" ht="12.75">
      <c r="C315" s="80"/>
      <c r="D315" s="80"/>
    </row>
    <row r="316" spans="3:4" ht="12.75">
      <c r="C316" s="80"/>
      <c r="D316" s="80"/>
    </row>
    <row r="317" spans="3:4" ht="12.75">
      <c r="C317" s="80"/>
      <c r="D317" s="80"/>
    </row>
    <row r="318" spans="3:4" ht="12.75">
      <c r="C318" s="80"/>
      <c r="D318" s="80"/>
    </row>
    <row r="319" spans="3:4" ht="12.75">
      <c r="C319" s="80"/>
      <c r="D319" s="80"/>
    </row>
    <row r="320" spans="3:4" ht="12.75">
      <c r="C320" s="80"/>
      <c r="D320" s="80"/>
    </row>
    <row r="321" spans="3:4" ht="12.75">
      <c r="C321" s="80"/>
      <c r="D321" s="80"/>
    </row>
    <row r="322" spans="3:4" ht="12.75">
      <c r="C322" s="80"/>
      <c r="D322" s="80"/>
    </row>
    <row r="323" spans="3:4" ht="12.75">
      <c r="C323" s="80"/>
      <c r="D323" s="80"/>
    </row>
    <row r="324" spans="3:4" ht="12.75">
      <c r="C324" s="80"/>
      <c r="D324" s="80"/>
    </row>
    <row r="325" spans="3:4" ht="12.75">
      <c r="C325" s="80"/>
      <c r="D325" s="80"/>
    </row>
    <row r="326" spans="3:4" ht="12.75">
      <c r="C326" s="80"/>
      <c r="D326" s="80"/>
    </row>
    <row r="327" spans="3:4" ht="12.75">
      <c r="C327" s="80"/>
      <c r="D327" s="80"/>
    </row>
    <row r="328" spans="3:4" ht="12.75">
      <c r="C328" s="80"/>
      <c r="D328" s="80"/>
    </row>
    <row r="329" spans="3:4" ht="12.75">
      <c r="C329" s="80"/>
      <c r="D329" s="80"/>
    </row>
    <row r="330" spans="3:4" ht="12.75">
      <c r="C330" s="80"/>
      <c r="D330" s="80"/>
    </row>
    <row r="331" spans="3:4" ht="12.75">
      <c r="C331" s="80"/>
      <c r="D331" s="80"/>
    </row>
    <row r="332" spans="3:4" ht="12.75">
      <c r="C332" s="80"/>
      <c r="D332" s="80"/>
    </row>
    <row r="333" spans="3:4" ht="12.75">
      <c r="C333" s="80"/>
      <c r="D333" s="80"/>
    </row>
    <row r="334" spans="3:4" ht="12.75">
      <c r="C334" s="80"/>
      <c r="D334" s="80"/>
    </row>
    <row r="335" spans="3:4" ht="12.75">
      <c r="C335" s="80"/>
      <c r="D335" s="80"/>
    </row>
    <row r="336" spans="3:4" ht="12.75">
      <c r="C336" s="80"/>
      <c r="D336" s="80"/>
    </row>
    <row r="337" spans="3:4" ht="12.75">
      <c r="C337" s="80"/>
      <c r="D337" s="80"/>
    </row>
    <row r="338" spans="3:4" ht="12.75">
      <c r="C338" s="80"/>
      <c r="D338" s="80"/>
    </row>
    <row r="339" spans="3:4" ht="12.75">
      <c r="C339" s="80"/>
      <c r="D339" s="80"/>
    </row>
    <row r="340" spans="3:4" ht="12.75">
      <c r="C340" s="80"/>
      <c r="D340" s="80"/>
    </row>
    <row r="341" spans="3:4" ht="12.75">
      <c r="C341" s="80"/>
      <c r="D341" s="80"/>
    </row>
    <row r="342" spans="3:4" ht="12.75">
      <c r="C342" s="80"/>
      <c r="D342" s="80"/>
    </row>
    <row r="343" spans="3:4" ht="12.75">
      <c r="C343" s="80"/>
      <c r="D343" s="80"/>
    </row>
    <row r="344" spans="3:4" ht="12.75">
      <c r="C344" s="80"/>
      <c r="D344" s="80"/>
    </row>
    <row r="345" spans="3:4" ht="12.75">
      <c r="C345" s="80"/>
      <c r="D345" s="80"/>
    </row>
    <row r="346" spans="3:4" ht="12.75">
      <c r="C346" s="80"/>
      <c r="D346" s="80"/>
    </row>
    <row r="347" spans="3:4" ht="12.75">
      <c r="C347" s="80"/>
      <c r="D347" s="80"/>
    </row>
    <row r="348" spans="3:4" ht="12.75">
      <c r="C348" s="80"/>
      <c r="D348" s="80"/>
    </row>
    <row r="349" spans="3:4" ht="12.75">
      <c r="C349" s="80"/>
      <c r="D349" s="80"/>
    </row>
    <row r="350" spans="3:4" ht="12.75">
      <c r="C350" s="80"/>
      <c r="D350" s="80"/>
    </row>
    <row r="351" spans="3:4" ht="12.75">
      <c r="C351" s="80"/>
      <c r="D351" s="80"/>
    </row>
    <row r="352" spans="3:4" ht="12.75">
      <c r="C352" s="80"/>
      <c r="D352" s="80"/>
    </row>
    <row r="353" spans="3:4" ht="12.75">
      <c r="C353" s="80"/>
      <c r="D353" s="80"/>
    </row>
    <row r="354" spans="3:4" ht="12.75">
      <c r="C354" s="80"/>
      <c r="D354" s="80"/>
    </row>
    <row r="355" spans="3:4" ht="12.75">
      <c r="C355" s="80"/>
      <c r="D355" s="80"/>
    </row>
    <row r="356" spans="3:4" ht="12.75">
      <c r="C356" s="80"/>
      <c r="D356" s="80"/>
    </row>
    <row r="357" spans="3:4" ht="12.75">
      <c r="C357" s="80"/>
      <c r="D357" s="80"/>
    </row>
    <row r="358" spans="3:4" ht="12.75">
      <c r="C358" s="80"/>
      <c r="D358" s="80"/>
    </row>
    <row r="359" spans="3:4" ht="12.75">
      <c r="C359" s="80"/>
      <c r="D359" s="80"/>
    </row>
    <row r="360" spans="3:4" ht="12.75">
      <c r="C360" s="80"/>
      <c r="D360" s="80"/>
    </row>
    <row r="361" spans="3:4" ht="12.75">
      <c r="C361" s="80"/>
      <c r="D361" s="80"/>
    </row>
    <row r="362" spans="3:4" ht="12.75">
      <c r="C362" s="80"/>
      <c r="D362" s="80"/>
    </row>
    <row r="363" spans="3:4" ht="12.75">
      <c r="C363" s="80"/>
      <c r="D363" s="80"/>
    </row>
    <row r="364" spans="3:4" ht="12.75">
      <c r="C364" s="80"/>
      <c r="D364" s="80"/>
    </row>
    <row r="365" spans="3:4" ht="12.75">
      <c r="C365" s="80"/>
      <c r="D365" s="80"/>
    </row>
    <row r="366" spans="3:4" ht="12.75">
      <c r="C366" s="80"/>
      <c r="D366" s="80"/>
    </row>
    <row r="367" spans="3:4" ht="12.75">
      <c r="C367" s="80"/>
      <c r="D367" s="80"/>
    </row>
    <row r="368" spans="3:4" ht="12.75">
      <c r="C368" s="80"/>
      <c r="D368" s="80"/>
    </row>
    <row r="369" spans="3:4" ht="12.75">
      <c r="C369" s="80"/>
      <c r="D369" s="80"/>
    </row>
    <row r="370" spans="3:4" ht="12.75">
      <c r="C370" s="80"/>
      <c r="D370" s="80"/>
    </row>
    <row r="371" spans="3:4" ht="12.75">
      <c r="C371" s="80"/>
      <c r="D371" s="80"/>
    </row>
    <row r="372" spans="3:4" ht="12.75">
      <c r="C372" s="80"/>
      <c r="D372" s="80"/>
    </row>
    <row r="373" spans="3:4" ht="12.75">
      <c r="C373" s="80"/>
      <c r="D373" s="80"/>
    </row>
    <row r="374" spans="3:4" ht="12.75">
      <c r="C374" s="80"/>
      <c r="D374" s="80"/>
    </row>
    <row r="375" spans="3:4" ht="12.75">
      <c r="C375" s="80"/>
      <c r="D375" s="80"/>
    </row>
    <row r="376" spans="3:4" ht="12.75">
      <c r="C376" s="80"/>
      <c r="D376" s="80"/>
    </row>
    <row r="377" spans="3:4" ht="12.75">
      <c r="C377" s="80"/>
      <c r="D377" s="80"/>
    </row>
    <row r="378" spans="3:4" ht="12.75">
      <c r="C378" s="80"/>
      <c r="D378" s="80"/>
    </row>
    <row r="379" spans="3:4" ht="12.75">
      <c r="C379" s="80"/>
      <c r="D379" s="80"/>
    </row>
    <row r="380" spans="3:4" ht="12.75">
      <c r="C380" s="80"/>
      <c r="D380" s="80"/>
    </row>
    <row r="381" spans="3:4" ht="12.75">
      <c r="C381" s="80"/>
      <c r="D381" s="80"/>
    </row>
    <row r="382" spans="3:4" ht="12.75">
      <c r="C382" s="80"/>
      <c r="D382" s="80"/>
    </row>
    <row r="383" spans="3:4" ht="12.75">
      <c r="C383" s="80"/>
      <c r="D383" s="80"/>
    </row>
    <row r="384" spans="3:4" ht="12.75">
      <c r="C384" s="80"/>
      <c r="D384" s="80"/>
    </row>
    <row r="385" spans="3:4" ht="12.75">
      <c r="C385" s="80"/>
      <c r="D385" s="80"/>
    </row>
    <row r="386" spans="3:4" ht="12.75">
      <c r="C386" s="80"/>
      <c r="D386" s="80"/>
    </row>
    <row r="387" spans="3:4" ht="12.75">
      <c r="C387" s="80"/>
      <c r="D387" s="80"/>
    </row>
    <row r="388" spans="3:4" ht="12.75">
      <c r="C388" s="80"/>
      <c r="D388" s="80"/>
    </row>
    <row r="389" spans="3:4" ht="12.75">
      <c r="C389" s="80"/>
      <c r="D389" s="80"/>
    </row>
    <row r="390" spans="3:8" ht="12.75">
      <c r="C390" s="80"/>
      <c r="D390" s="52"/>
      <c r="E390" s="89"/>
      <c r="F390" s="89"/>
      <c r="G390" s="89"/>
      <c r="H390" s="89"/>
    </row>
    <row r="391" spans="3:4" ht="12.75">
      <c r="C391" s="80"/>
      <c r="D391" s="80"/>
    </row>
    <row r="392" spans="3:4" ht="12.75">
      <c r="C392" s="80"/>
      <c r="D392" s="80"/>
    </row>
    <row r="393" spans="3:4" ht="12.75">
      <c r="C393" s="80"/>
      <c r="D393" s="80"/>
    </row>
    <row r="394" spans="3:4" ht="12.75">
      <c r="C394" s="80"/>
      <c r="D394" s="80"/>
    </row>
    <row r="395" spans="3:4" ht="12.75">
      <c r="C395" s="80"/>
      <c r="D395" s="80"/>
    </row>
    <row r="396" spans="3:4" ht="12.75">
      <c r="C396" s="80"/>
      <c r="D396" s="80"/>
    </row>
    <row r="397" spans="3:4" ht="12.75">
      <c r="C397" s="80"/>
      <c r="D397" s="80"/>
    </row>
    <row r="398" spans="3:4" ht="12.75">
      <c r="C398" s="80"/>
      <c r="D398" s="80"/>
    </row>
    <row r="399" spans="3:4" ht="12.75">
      <c r="C399" s="80"/>
      <c r="D399" s="80"/>
    </row>
    <row r="400" spans="3:4" ht="12.75">
      <c r="C400" s="80"/>
      <c r="D400" s="80"/>
    </row>
    <row r="401" spans="3:4" ht="12.75">
      <c r="C401" s="80"/>
      <c r="D401" s="80"/>
    </row>
    <row r="402" spans="3:4" ht="12.75">
      <c r="C402" s="80"/>
      <c r="D402" s="80"/>
    </row>
    <row r="403" spans="3:4" ht="12.75">
      <c r="C403" s="80"/>
      <c r="D403" s="80"/>
    </row>
    <row r="404" spans="3:4" ht="12.75">
      <c r="C404" s="80"/>
      <c r="D404" s="80"/>
    </row>
    <row r="405" spans="3:4" ht="12.75">
      <c r="C405" s="80"/>
      <c r="D405" s="80"/>
    </row>
    <row r="406" spans="3:4" ht="12.75">
      <c r="C406" s="80"/>
      <c r="D406" s="80"/>
    </row>
    <row r="407" spans="3:4" ht="12.75">
      <c r="C407" s="80"/>
      <c r="D407" s="80"/>
    </row>
    <row r="408" spans="3:4" ht="12.75">
      <c r="C408" s="80"/>
      <c r="D408" s="80"/>
    </row>
    <row r="409" spans="3:4" ht="12.75">
      <c r="C409" s="80"/>
      <c r="D409" s="80"/>
    </row>
    <row r="410" spans="3:4" ht="12.75">
      <c r="C410" s="80"/>
      <c r="D410" s="80"/>
    </row>
    <row r="411" spans="3:4" ht="12.75">
      <c r="C411" s="80"/>
      <c r="D411" s="80"/>
    </row>
    <row r="412" spans="3:4" ht="12.75">
      <c r="C412" s="80"/>
      <c r="D412" s="80"/>
    </row>
    <row r="413" spans="3:4" ht="12.75">
      <c r="C413" s="80"/>
      <c r="D413" s="80"/>
    </row>
    <row r="414" spans="3:4" ht="12.75">
      <c r="C414" s="80"/>
      <c r="D414" s="80"/>
    </row>
    <row r="415" spans="3:4" ht="12.75">
      <c r="C415" s="80"/>
      <c r="D415" s="80"/>
    </row>
    <row r="416" spans="3:4" ht="12.75">
      <c r="C416" s="80"/>
      <c r="D416" s="80"/>
    </row>
    <row r="417" spans="3:4" ht="12.75">
      <c r="C417" s="80"/>
      <c r="D417" s="80"/>
    </row>
    <row r="418" spans="3:4" ht="12.75">
      <c r="C418" s="80"/>
      <c r="D418" s="80"/>
    </row>
    <row r="419" spans="3:4" ht="12.75">
      <c r="C419" s="80"/>
      <c r="D419" s="80"/>
    </row>
    <row r="420" spans="3:4" ht="12.75">
      <c r="C420" s="80"/>
      <c r="D420" s="80"/>
    </row>
    <row r="421" spans="3:4" ht="12.75">
      <c r="C421" s="80"/>
      <c r="D421" s="80"/>
    </row>
    <row r="422" spans="3:4" ht="12.75">
      <c r="C422" s="80"/>
      <c r="D422" s="80"/>
    </row>
    <row r="423" spans="3:4" ht="12.75">
      <c r="C423" s="80"/>
      <c r="D423" s="80"/>
    </row>
    <row r="424" spans="3:4" ht="12.75">
      <c r="C424" s="80"/>
      <c r="D424" s="80"/>
    </row>
    <row r="425" spans="3:4" ht="12.75">
      <c r="C425" s="80"/>
      <c r="D425" s="80"/>
    </row>
    <row r="426" spans="3:4" ht="12.75">
      <c r="C426" s="80"/>
      <c r="D426" s="80"/>
    </row>
    <row r="427" spans="3:4" ht="12.75">
      <c r="C427" s="80"/>
      <c r="D427" s="80"/>
    </row>
    <row r="428" spans="3:4" ht="12.75">
      <c r="C428" s="80"/>
      <c r="D428" s="80"/>
    </row>
    <row r="429" spans="3:4" ht="12.75">
      <c r="C429" s="80"/>
      <c r="D429" s="80"/>
    </row>
    <row r="430" spans="3:4" ht="12.75">
      <c r="C430" s="80"/>
      <c r="D430" s="80"/>
    </row>
    <row r="431" spans="3:4" ht="12.75">
      <c r="C431" s="80"/>
      <c r="D431" s="80"/>
    </row>
    <row r="432" spans="3:4" ht="12.75">
      <c r="C432" s="80"/>
      <c r="D432" s="80"/>
    </row>
    <row r="433" spans="3:4" ht="12.75">
      <c r="C433" s="80"/>
      <c r="D433" s="80"/>
    </row>
    <row r="434" spans="3:4" ht="12.75">
      <c r="C434" s="80"/>
      <c r="D434" s="80"/>
    </row>
    <row r="435" spans="3:4" ht="12.75">
      <c r="C435" s="80"/>
      <c r="D435" s="80"/>
    </row>
    <row r="436" spans="3:4" ht="12.75">
      <c r="C436" s="80"/>
      <c r="D436" s="80"/>
    </row>
    <row r="437" spans="3:4" ht="12.75">
      <c r="C437" s="80"/>
      <c r="D437" s="80"/>
    </row>
    <row r="438" spans="3:4" ht="12.75">
      <c r="C438" s="80"/>
      <c r="D438" s="80"/>
    </row>
    <row r="439" spans="3:4" ht="12.75">
      <c r="C439" s="80"/>
      <c r="D439" s="80"/>
    </row>
    <row r="440" spans="3:4" ht="12.75">
      <c r="C440" s="80"/>
      <c r="D440" s="80"/>
    </row>
    <row r="441" spans="3:4" ht="12.75">
      <c r="C441" s="80"/>
      <c r="D441" s="80"/>
    </row>
    <row r="442" spans="3:4" ht="12.75">
      <c r="C442" s="80"/>
      <c r="D442" s="80"/>
    </row>
    <row r="443" spans="3:4" ht="12.75">
      <c r="C443" s="80"/>
      <c r="D443" s="80"/>
    </row>
    <row r="444" spans="3:4" ht="12.75">
      <c r="C444" s="80"/>
      <c r="D444" s="80"/>
    </row>
    <row r="445" spans="3:4" ht="12.75">
      <c r="C445" s="80"/>
      <c r="D445" s="80"/>
    </row>
    <row r="446" spans="3:4" ht="12.75">
      <c r="C446" s="80"/>
      <c r="D446" s="80"/>
    </row>
    <row r="447" spans="3:4" ht="12.75">
      <c r="C447" s="80"/>
      <c r="D447" s="80"/>
    </row>
    <row r="448" spans="3:4" ht="12.75">
      <c r="C448" s="80"/>
      <c r="D448" s="80"/>
    </row>
    <row r="449" spans="3:4" ht="12.75">
      <c r="C449" s="80"/>
      <c r="D449" s="80"/>
    </row>
    <row r="450" spans="3:4" ht="12.75">
      <c r="C450" s="80"/>
      <c r="D450" s="80"/>
    </row>
    <row r="451" spans="3:4" ht="12.75">
      <c r="C451" s="80"/>
      <c r="D451" s="80"/>
    </row>
    <row r="452" spans="3:4" ht="12.75">
      <c r="C452" s="80"/>
      <c r="D452" s="80"/>
    </row>
    <row r="453" spans="3:4" ht="12.75">
      <c r="C453" s="80"/>
      <c r="D453" s="80"/>
    </row>
    <row r="454" spans="3:4" ht="12.75">
      <c r="C454" s="80"/>
      <c r="D454" s="80"/>
    </row>
    <row r="455" spans="3:4" ht="12.75">
      <c r="C455" s="80"/>
      <c r="D455" s="80"/>
    </row>
    <row r="456" spans="3:4" ht="12.75">
      <c r="C456" s="80"/>
      <c r="D456" s="80"/>
    </row>
    <row r="457" spans="3:4" ht="12.75">
      <c r="C457" s="80"/>
      <c r="D457" s="80"/>
    </row>
    <row r="458" spans="3:4" ht="12.75">
      <c r="C458" s="80"/>
      <c r="D458" s="80"/>
    </row>
    <row r="459" spans="3:4" ht="12.75">
      <c r="C459" s="80"/>
      <c r="D459" s="80"/>
    </row>
    <row r="460" spans="3:4" ht="12.75">
      <c r="C460" s="80"/>
      <c r="D460" s="80"/>
    </row>
    <row r="461" spans="3:4" ht="12.75">
      <c r="C461" s="80"/>
      <c r="D461" s="80"/>
    </row>
    <row r="462" spans="3:4" ht="12.75">
      <c r="C462" s="80"/>
      <c r="D462" s="80"/>
    </row>
    <row r="463" spans="3:4" ht="12.75">
      <c r="C463" s="80"/>
      <c r="D463" s="80"/>
    </row>
    <row r="464" spans="3:4" ht="12.75">
      <c r="C464" s="80"/>
      <c r="D464" s="80"/>
    </row>
    <row r="465" spans="3:4" ht="12.75">
      <c r="C465" s="80"/>
      <c r="D465" s="80"/>
    </row>
    <row r="466" spans="3:4" ht="12.75">
      <c r="C466" s="80"/>
      <c r="D466" s="80"/>
    </row>
    <row r="467" spans="3:4" ht="12.75">
      <c r="C467" s="80"/>
      <c r="D467" s="80"/>
    </row>
    <row r="468" spans="3:4" ht="12.75">
      <c r="C468" s="80"/>
      <c r="D468" s="80"/>
    </row>
    <row r="469" spans="3:4" ht="12.75">
      <c r="C469" s="80"/>
      <c r="D469" s="80"/>
    </row>
    <row r="470" spans="3:4" ht="12.75">
      <c r="C470" s="80"/>
      <c r="D470" s="80"/>
    </row>
    <row r="471" spans="3:4" ht="12.75">
      <c r="C471" s="80"/>
      <c r="D471" s="80"/>
    </row>
    <row r="472" spans="3:4" ht="12.75">
      <c r="C472" s="80"/>
      <c r="D472" s="80"/>
    </row>
    <row r="473" spans="3:4" ht="12.75">
      <c r="C473" s="80"/>
      <c r="D473" s="80"/>
    </row>
    <row r="474" spans="3:4" ht="12.75">
      <c r="C474" s="80"/>
      <c r="D474" s="80"/>
    </row>
    <row r="475" spans="3:4" ht="12.75">
      <c r="C475" s="80"/>
      <c r="D475" s="80"/>
    </row>
    <row r="476" spans="3:4" ht="12.75">
      <c r="C476" s="80"/>
      <c r="D476" s="80"/>
    </row>
    <row r="477" spans="3:4" ht="12.75">
      <c r="C477" s="80"/>
      <c r="D477" s="80"/>
    </row>
    <row r="478" spans="3:4" ht="12.75">
      <c r="C478" s="80"/>
      <c r="D478" s="80"/>
    </row>
    <row r="479" spans="3:4" ht="12.75">
      <c r="C479" s="80"/>
      <c r="D479" s="80"/>
    </row>
    <row r="480" spans="3:4" ht="12.75">
      <c r="C480" s="80"/>
      <c r="D480" s="80"/>
    </row>
    <row r="481" spans="3:4" ht="12.75">
      <c r="C481" s="80"/>
      <c r="D481" s="80"/>
    </row>
    <row r="482" spans="3:4" ht="12.75">
      <c r="C482" s="80"/>
      <c r="D482" s="80"/>
    </row>
    <row r="483" spans="3:4" ht="12.75">
      <c r="C483" s="80"/>
      <c r="D483" s="80"/>
    </row>
    <row r="484" spans="3:4" ht="12.75">
      <c r="C484" s="80"/>
      <c r="D484" s="80"/>
    </row>
    <row r="485" spans="3:4" ht="12.75">
      <c r="C485" s="80"/>
      <c r="D485" s="80"/>
    </row>
    <row r="486" spans="3:4" ht="12.75">
      <c r="C486" s="80"/>
      <c r="D486" s="80"/>
    </row>
    <row r="487" spans="3:4" ht="12.75">
      <c r="C487" s="80"/>
      <c r="D487" s="80"/>
    </row>
    <row r="488" spans="3:4" ht="12.75">
      <c r="C488" s="80"/>
      <c r="D488" s="80"/>
    </row>
    <row r="489" spans="3:4" ht="12.75">
      <c r="C489" s="80"/>
      <c r="D489" s="80"/>
    </row>
    <row r="490" spans="3:4" ht="12.75">
      <c r="C490" s="80"/>
      <c r="D490" s="80"/>
    </row>
    <row r="491" spans="3:4" ht="12.75">
      <c r="C491" s="80"/>
      <c r="D491" s="80"/>
    </row>
    <row r="492" spans="3:4" ht="12.75">
      <c r="C492" s="80"/>
      <c r="D492" s="80"/>
    </row>
    <row r="493" spans="3:4" ht="12.75">
      <c r="C493" s="80"/>
      <c r="D493" s="80"/>
    </row>
    <row r="494" spans="3:4" ht="12.75">
      <c r="C494" s="80"/>
      <c r="D494" s="80"/>
    </row>
    <row r="495" spans="3:4" ht="12.75">
      <c r="C495" s="80"/>
      <c r="D495" s="80"/>
    </row>
    <row r="496" spans="3:4" ht="12.75">
      <c r="C496" s="80"/>
      <c r="D496" s="80"/>
    </row>
    <row r="497" spans="3:4" ht="12.75">
      <c r="C497" s="80"/>
      <c r="D497" s="80"/>
    </row>
    <row r="498" spans="3:4" ht="12.75">
      <c r="C498" s="80"/>
      <c r="D498" s="80"/>
    </row>
    <row r="499" spans="3:4" ht="12.75">
      <c r="C499" s="80"/>
      <c r="D499" s="80"/>
    </row>
    <row r="500" spans="3:4" ht="12.75">
      <c r="C500" s="80"/>
      <c r="D500" s="80"/>
    </row>
    <row r="501" spans="3:4" ht="12.75">
      <c r="C501" s="80"/>
      <c r="D501" s="80"/>
    </row>
    <row r="502" spans="3:4" ht="12.75">
      <c r="C502" s="80"/>
      <c r="D502" s="80"/>
    </row>
    <row r="503" spans="3:4" ht="12.75">
      <c r="C503" s="80"/>
      <c r="D503" s="80"/>
    </row>
    <row r="504" spans="3:4" ht="12.75">
      <c r="C504" s="80"/>
      <c r="D504" s="80"/>
    </row>
    <row r="505" spans="3:4" ht="12.75">
      <c r="C505" s="80"/>
      <c r="D505" s="80"/>
    </row>
    <row r="506" spans="3:4" ht="12.75">
      <c r="C506" s="80"/>
      <c r="D506" s="80"/>
    </row>
    <row r="507" spans="3:4" ht="12.75">
      <c r="C507" s="80"/>
      <c r="D507" s="80"/>
    </row>
    <row r="508" spans="3:4" ht="12.75">
      <c r="C508" s="80"/>
      <c r="D508" s="80"/>
    </row>
    <row r="509" spans="3:4" ht="12.75">
      <c r="C509" s="80"/>
      <c r="D509" s="80"/>
    </row>
    <row r="510" spans="3:4" ht="12.75">
      <c r="C510" s="80"/>
      <c r="D510" s="80"/>
    </row>
    <row r="511" spans="3:4" ht="12.75">
      <c r="C511" s="80"/>
      <c r="D511" s="80"/>
    </row>
    <row r="512" spans="3:4" ht="12.75">
      <c r="C512" s="80"/>
      <c r="D512" s="80"/>
    </row>
    <row r="513" spans="3:4" ht="12.75">
      <c r="C513" s="80"/>
      <c r="D513" s="80"/>
    </row>
    <row r="514" spans="3:4" ht="12.75">
      <c r="C514" s="80"/>
      <c r="D514" s="80"/>
    </row>
    <row r="515" spans="3:4" ht="12.75">
      <c r="C515" s="80"/>
      <c r="D515" s="80"/>
    </row>
    <row r="516" spans="3:4" ht="12.75">
      <c r="C516" s="80"/>
      <c r="D516" s="80"/>
    </row>
    <row r="517" spans="3:4" ht="12.75">
      <c r="C517" s="80"/>
      <c r="D517" s="80"/>
    </row>
    <row r="518" spans="3:4" ht="12.75">
      <c r="C518" s="80"/>
      <c r="D518" s="80"/>
    </row>
    <row r="519" spans="3:4" ht="12.75">
      <c r="C519" s="80"/>
      <c r="D519" s="80"/>
    </row>
    <row r="520" spans="3:4" ht="12.75">
      <c r="C520" s="80"/>
      <c r="D520" s="80"/>
    </row>
    <row r="521" spans="3:4" ht="12.75">
      <c r="C521" s="80"/>
      <c r="D521" s="80"/>
    </row>
    <row r="522" spans="3:4" ht="12.75">
      <c r="C522" s="80"/>
      <c r="D522" s="80"/>
    </row>
    <row r="523" spans="3:4" ht="12.75">
      <c r="C523" s="80"/>
      <c r="D523" s="80"/>
    </row>
    <row r="524" spans="3:4" ht="12.75">
      <c r="C524" s="80"/>
      <c r="D524" s="80"/>
    </row>
    <row r="525" spans="3:4" ht="12.75">
      <c r="C525" s="80"/>
      <c r="D525" s="80"/>
    </row>
    <row r="526" spans="3:4" ht="12.75">
      <c r="C526" s="80"/>
      <c r="D526" s="80"/>
    </row>
    <row r="527" spans="3:4" ht="12.75">
      <c r="C527" s="80"/>
      <c r="D527" s="80"/>
    </row>
    <row r="528" spans="3:4" ht="12.75">
      <c r="C528" s="80"/>
      <c r="D528" s="80"/>
    </row>
    <row r="529" spans="3:4" ht="12.75">
      <c r="C529" s="80"/>
      <c r="D529" s="80"/>
    </row>
    <row r="530" spans="3:4" ht="12.75">
      <c r="C530" s="80"/>
      <c r="D530" s="80"/>
    </row>
    <row r="531" spans="3:4" ht="12.75">
      <c r="C531" s="80"/>
      <c r="D531" s="80"/>
    </row>
    <row r="532" spans="3:4" ht="12.75">
      <c r="C532" s="80"/>
      <c r="D532" s="80"/>
    </row>
    <row r="533" spans="3:4" ht="12.75">
      <c r="C533" s="80"/>
      <c r="D533" s="80"/>
    </row>
    <row r="534" spans="3:4" ht="12.75">
      <c r="C534" s="80"/>
      <c r="D534" s="80"/>
    </row>
    <row r="535" spans="3:4" ht="12.75">
      <c r="C535" s="80"/>
      <c r="D535" s="80"/>
    </row>
    <row r="536" spans="3:4" ht="12.75">
      <c r="C536" s="80"/>
      <c r="D536" s="80"/>
    </row>
    <row r="537" spans="3:4" ht="12.75">
      <c r="C537" s="80"/>
      <c r="D537" s="80"/>
    </row>
    <row r="538" spans="3:4" ht="12.75">
      <c r="C538" s="80"/>
      <c r="D538" s="80"/>
    </row>
    <row r="539" spans="3:4" ht="12.75">
      <c r="C539" s="80"/>
      <c r="D539" s="80"/>
    </row>
    <row r="540" spans="3:4" ht="12.75">
      <c r="C540" s="80"/>
      <c r="D540" s="80"/>
    </row>
    <row r="541" spans="3:4" ht="12.75">
      <c r="C541" s="80"/>
      <c r="D541" s="80"/>
    </row>
    <row r="542" spans="3:4" ht="12.75">
      <c r="C542" s="80"/>
      <c r="D542" s="80"/>
    </row>
    <row r="543" spans="3:4" ht="12.75">
      <c r="C543" s="80"/>
      <c r="D543" s="80"/>
    </row>
    <row r="544" spans="3:4" ht="12.75">
      <c r="C544" s="80"/>
      <c r="D544" s="80"/>
    </row>
    <row r="545" spans="3:4" ht="12.75">
      <c r="C545" s="80"/>
      <c r="D545" s="80"/>
    </row>
    <row r="546" spans="3:4" ht="12.75">
      <c r="C546" s="80"/>
      <c r="D546" s="80"/>
    </row>
    <row r="547" spans="3:4" ht="12.75">
      <c r="C547" s="80"/>
      <c r="D547" s="80"/>
    </row>
    <row r="548" spans="3:4" ht="12.75">
      <c r="C548" s="80"/>
      <c r="D548" s="80"/>
    </row>
    <row r="549" spans="3:4" ht="12.75">
      <c r="C549" s="80"/>
      <c r="D549" s="80"/>
    </row>
    <row r="550" spans="3:4" ht="12.75">
      <c r="C550" s="80"/>
      <c r="D550" s="80"/>
    </row>
    <row r="551" spans="3:4" ht="12.75">
      <c r="C551" s="80"/>
      <c r="D551" s="80"/>
    </row>
    <row r="552" spans="3:4" ht="12.75">
      <c r="C552" s="80"/>
      <c r="D552" s="80"/>
    </row>
    <row r="553" spans="3:4" ht="12.75">
      <c r="C553" s="80"/>
      <c r="D553" s="80"/>
    </row>
    <row r="554" spans="3:4" ht="12.75">
      <c r="C554" s="80"/>
      <c r="D554" s="80"/>
    </row>
    <row r="555" spans="3:4" ht="12.75">
      <c r="C555" s="80"/>
      <c r="D555" s="80"/>
    </row>
    <row r="556" spans="3:4" ht="12.75">
      <c r="C556" s="80"/>
      <c r="D556" s="80"/>
    </row>
    <row r="557" spans="3:4" ht="12.75">
      <c r="C557" s="80"/>
      <c r="D557" s="80"/>
    </row>
    <row r="558" spans="3:4" ht="12.75">
      <c r="C558" s="80"/>
      <c r="D558" s="80"/>
    </row>
    <row r="559" spans="3:4" ht="12.75">
      <c r="C559" s="80"/>
      <c r="D559" s="80"/>
    </row>
    <row r="560" spans="3:4" ht="12.75">
      <c r="C560" s="80"/>
      <c r="D560" s="80"/>
    </row>
    <row r="561" spans="3:4" ht="12.75">
      <c r="C561" s="80"/>
      <c r="D561" s="80"/>
    </row>
    <row r="562" spans="3:4" ht="12.75">
      <c r="C562" s="80"/>
      <c r="D562" s="80"/>
    </row>
    <row r="563" spans="3:4" ht="12.75">
      <c r="C563" s="80"/>
      <c r="D563" s="80"/>
    </row>
    <row r="564" spans="3:4" ht="12.75">
      <c r="C564" s="80"/>
      <c r="D564" s="80"/>
    </row>
    <row r="565" spans="3:4" ht="12.75">
      <c r="C565" s="80"/>
      <c r="D565" s="80"/>
    </row>
    <row r="566" spans="3:4" ht="12.75">
      <c r="C566" s="80"/>
      <c r="D566" s="80"/>
    </row>
    <row r="567" spans="3:4" ht="12.75">
      <c r="C567" s="80"/>
      <c r="D567" s="80"/>
    </row>
    <row r="568" spans="3:4" ht="12.75">
      <c r="C568" s="80"/>
      <c r="D568" s="80"/>
    </row>
    <row r="569" spans="3:4" ht="12.75">
      <c r="C569" s="80"/>
      <c r="D569" s="80"/>
    </row>
    <row r="570" spans="3:4" ht="12.75">
      <c r="C570" s="80"/>
      <c r="D570" s="80"/>
    </row>
    <row r="571" spans="3:4" ht="12.75">
      <c r="C571" s="80"/>
      <c r="D571" s="80"/>
    </row>
    <row r="572" spans="3:4" ht="12.75">
      <c r="C572" s="80"/>
      <c r="D572" s="80"/>
    </row>
    <row r="573" spans="3:4" ht="12.75">
      <c r="C573" s="80"/>
      <c r="D573" s="80"/>
    </row>
    <row r="574" spans="3:4" ht="12.75">
      <c r="C574" s="80"/>
      <c r="D574" s="80"/>
    </row>
    <row r="575" spans="3:4" ht="12.75">
      <c r="C575" s="80"/>
      <c r="D575" s="80"/>
    </row>
    <row r="576" spans="3:4" ht="12.75">
      <c r="C576" s="80"/>
      <c r="D576" s="80"/>
    </row>
    <row r="577" spans="3:4" ht="12.75">
      <c r="C577" s="80"/>
      <c r="D577" s="80"/>
    </row>
    <row r="578" spans="3:4" ht="12.75" customHeight="1">
      <c r="C578" s="80"/>
      <c r="D578" s="80"/>
    </row>
    <row r="579" spans="3:4" ht="12.75">
      <c r="C579" s="80"/>
      <c r="D579" s="80"/>
    </row>
    <row r="580" spans="3:4" ht="12.75">
      <c r="C580" s="80"/>
      <c r="D580" s="80"/>
    </row>
    <row r="581" spans="3:4" ht="11.25" customHeight="1">
      <c r="C581" s="80"/>
      <c r="D581" s="80"/>
    </row>
    <row r="582" spans="3:4" ht="12.75">
      <c r="C582" s="80"/>
      <c r="D582" s="80"/>
    </row>
    <row r="583" spans="3:4" ht="12.75">
      <c r="C583" s="80"/>
      <c r="D583" s="80"/>
    </row>
    <row r="584" spans="3:4" ht="12.75">
      <c r="C584" s="80"/>
      <c r="D584" s="80"/>
    </row>
    <row r="585" spans="3:4" ht="12.75">
      <c r="C585" s="80"/>
      <c r="D585" s="80"/>
    </row>
    <row r="586" spans="3:4" ht="12.75">
      <c r="C586" s="80"/>
      <c r="D586" s="80"/>
    </row>
    <row r="587" spans="3:4" ht="12.75">
      <c r="C587" s="80"/>
      <c r="D587" s="80"/>
    </row>
    <row r="588" spans="3:4" ht="12.75">
      <c r="C588" s="80"/>
      <c r="D588" s="80"/>
    </row>
    <row r="589" spans="3:4" ht="12.75">
      <c r="C589" s="80"/>
      <c r="D589" s="80"/>
    </row>
    <row r="590" spans="3:4" ht="12.75">
      <c r="C590" s="80"/>
      <c r="D590" s="80"/>
    </row>
    <row r="591" spans="3:4" ht="12.75">
      <c r="C591" s="80"/>
      <c r="D591" s="80"/>
    </row>
    <row r="592" spans="3:4" ht="12.75">
      <c r="C592" s="80"/>
      <c r="D592" s="80"/>
    </row>
    <row r="593" spans="3:4" ht="12.75">
      <c r="C593" s="80"/>
      <c r="D593" s="80"/>
    </row>
    <row r="594" spans="3:4" ht="12.75">
      <c r="C594" s="80"/>
      <c r="D594" s="80"/>
    </row>
    <row r="595" spans="3:4" ht="12.75" hidden="1">
      <c r="C595" s="80"/>
      <c r="D595" s="80"/>
    </row>
    <row r="596" spans="3:4" ht="12.75" hidden="1">
      <c r="C596" s="80"/>
      <c r="D596" s="80"/>
    </row>
    <row r="597" spans="3:4" ht="12.75" hidden="1">
      <c r="C597" s="80"/>
      <c r="D597" s="80"/>
    </row>
    <row r="598" spans="3:4" ht="12.75" hidden="1">
      <c r="C598" s="80"/>
      <c r="D598" s="80"/>
    </row>
    <row r="599" spans="3:4" ht="12.75" hidden="1">
      <c r="C599" s="80"/>
      <c r="D599" s="80"/>
    </row>
    <row r="600" spans="3:4" ht="12.75">
      <c r="C600" s="80"/>
      <c r="D600" s="80"/>
    </row>
    <row r="601" spans="3:4" ht="12.75">
      <c r="C601" s="80"/>
      <c r="D601" s="80"/>
    </row>
    <row r="602" spans="3:4" ht="12.75">
      <c r="C602" s="80"/>
      <c r="D602" s="80"/>
    </row>
    <row r="603" spans="3:4" ht="12.75">
      <c r="C603" s="80"/>
      <c r="D603" s="80"/>
    </row>
    <row r="604" spans="3:4" ht="12.75">
      <c r="C604" s="80"/>
      <c r="D604" s="80"/>
    </row>
    <row r="605" spans="3:4" ht="12.75">
      <c r="C605" s="80"/>
      <c r="D605" s="80"/>
    </row>
    <row r="606" spans="3:4" ht="12.75">
      <c r="C606" s="80"/>
      <c r="D606" s="80"/>
    </row>
    <row r="607" spans="3:4" ht="12.75">
      <c r="C607" s="80"/>
      <c r="D607" s="80"/>
    </row>
    <row r="608" spans="3:4" ht="12.75">
      <c r="C608" s="80"/>
      <c r="D608" s="80"/>
    </row>
    <row r="609" spans="3:4" ht="12.75">
      <c r="C609" s="80"/>
      <c r="D609" s="80"/>
    </row>
    <row r="610" spans="3:4" ht="12.75">
      <c r="C610" s="80"/>
      <c r="D610" s="80"/>
    </row>
    <row r="611" spans="3:4" ht="12.75">
      <c r="C611" s="80"/>
      <c r="D611" s="80"/>
    </row>
    <row r="612" spans="3:4" ht="12.75">
      <c r="C612" s="80"/>
      <c r="D612" s="80"/>
    </row>
    <row r="613" spans="3:4" ht="12.75">
      <c r="C613" s="80"/>
      <c r="D613" s="80"/>
    </row>
    <row r="614" spans="3:4" ht="12.75">
      <c r="C614" s="80"/>
      <c r="D614" s="80"/>
    </row>
    <row r="615" spans="3:4" ht="12.75">
      <c r="C615" s="80"/>
      <c r="D615" s="80"/>
    </row>
    <row r="616" spans="3:4" ht="12.75">
      <c r="C616" s="80"/>
      <c r="D616" s="80"/>
    </row>
    <row r="617" spans="3:4" ht="12.75">
      <c r="C617" s="80"/>
      <c r="D617" s="80"/>
    </row>
    <row r="618" spans="3:4" ht="15">
      <c r="C618" s="80"/>
      <c r="D618" s="90"/>
    </row>
    <row r="619" spans="3:4" ht="15">
      <c r="C619" s="80"/>
      <c r="D619" s="90"/>
    </row>
    <row r="620" spans="3:4" ht="15">
      <c r="C620" s="80"/>
      <c r="D620" s="90"/>
    </row>
    <row r="621" spans="3:4" ht="15">
      <c r="C621" s="80"/>
      <c r="D621" s="90"/>
    </row>
    <row r="622" spans="3:4" ht="12.75">
      <c r="C622" s="80"/>
      <c r="D622" s="80"/>
    </row>
    <row r="623" spans="3:7" ht="15">
      <c r="C623" s="80"/>
      <c r="D623" s="80"/>
      <c r="F623" s="91"/>
      <c r="G623" s="91"/>
    </row>
    <row r="624" spans="3:7" ht="15">
      <c r="C624" s="80"/>
      <c r="D624" s="80"/>
      <c r="F624" s="91"/>
      <c r="G624" s="91"/>
    </row>
    <row r="625" spans="3:4" ht="12.75">
      <c r="C625" s="80"/>
      <c r="D625" s="80"/>
    </row>
    <row r="626" spans="3:4" ht="12.75">
      <c r="C626" s="80"/>
      <c r="D626" s="80"/>
    </row>
    <row r="627" spans="3:4" ht="12.75">
      <c r="C627" s="80"/>
      <c r="D627" s="80"/>
    </row>
    <row r="628" spans="3:4" ht="12.75">
      <c r="C628" s="80"/>
      <c r="D628" s="80"/>
    </row>
    <row r="629" spans="3:4" ht="12.75">
      <c r="C629" s="80"/>
      <c r="D629" s="80"/>
    </row>
    <row r="630" spans="3:4" ht="12.75">
      <c r="C630" s="80"/>
      <c r="D630" s="80"/>
    </row>
    <row r="631" spans="3:4" ht="12.75">
      <c r="C631" s="80"/>
      <c r="D631" s="80"/>
    </row>
    <row r="632" spans="3:4" ht="12.75">
      <c r="C632" s="80"/>
      <c r="D632" s="80"/>
    </row>
    <row r="633" spans="3:4" ht="12.75">
      <c r="C633" s="80"/>
      <c r="D633" s="80"/>
    </row>
    <row r="634" spans="3:4" ht="12.75">
      <c r="C634" s="80"/>
      <c r="D634" s="80"/>
    </row>
    <row r="635" spans="3:4" ht="12.75">
      <c r="C635" s="80"/>
      <c r="D635" s="80"/>
    </row>
    <row r="636" spans="3:4" ht="12.75">
      <c r="C636" s="80"/>
      <c r="D636" s="80"/>
    </row>
    <row r="637" spans="3:4" ht="12.75">
      <c r="C637" s="80"/>
      <c r="D637" s="80"/>
    </row>
    <row r="638" spans="3:4" ht="12.75">
      <c r="C638" s="80"/>
      <c r="D638" s="80"/>
    </row>
    <row r="639" spans="3:4" ht="12.75">
      <c r="C639" s="80"/>
      <c r="D639" s="80"/>
    </row>
    <row r="640" spans="3:4" ht="12.75">
      <c r="C640" s="80"/>
      <c r="D640" s="80"/>
    </row>
    <row r="641" spans="3:4" ht="12.75">
      <c r="C641" s="80"/>
      <c r="D641" s="80"/>
    </row>
    <row r="642" spans="3:4" ht="12.75">
      <c r="C642" s="80"/>
      <c r="D642" s="80"/>
    </row>
    <row r="643" spans="3:4" ht="12.75">
      <c r="C643" s="80"/>
      <c r="D643" s="80"/>
    </row>
    <row r="644" spans="3:4" ht="12.75">
      <c r="C644" s="80"/>
      <c r="D644" s="80"/>
    </row>
    <row r="645" spans="3:4" ht="12.75">
      <c r="C645" s="80"/>
      <c r="D645" s="80"/>
    </row>
    <row r="646" spans="3:4" ht="12.75">
      <c r="C646" s="80"/>
      <c r="D646" s="80"/>
    </row>
    <row r="647" spans="3:4" ht="12.75">
      <c r="C647" s="80"/>
      <c r="D647" s="80"/>
    </row>
    <row r="648" spans="3:4" ht="12.75">
      <c r="C648" s="80"/>
      <c r="D648" s="80"/>
    </row>
    <row r="649" spans="3:4" ht="12.75">
      <c r="C649" s="80"/>
      <c r="D649" s="80"/>
    </row>
    <row r="650" spans="3:4" ht="12.75">
      <c r="C650" s="80"/>
      <c r="D650" s="80"/>
    </row>
    <row r="651" spans="3:4" ht="12.75">
      <c r="C651" s="80"/>
      <c r="D651" s="80"/>
    </row>
    <row r="652" spans="3:4" ht="12.75">
      <c r="C652" s="80"/>
      <c r="D652" s="80"/>
    </row>
    <row r="653" spans="3:4" ht="12.75">
      <c r="C653" s="80"/>
      <c r="D653" s="80"/>
    </row>
    <row r="654" spans="3:4" ht="12.75">
      <c r="C654" s="80"/>
      <c r="D654" s="80"/>
    </row>
    <row r="655" spans="3:4" ht="12.75">
      <c r="C655" s="80"/>
      <c r="D655" s="80"/>
    </row>
    <row r="656" spans="3:4" ht="12.75">
      <c r="C656" s="80"/>
      <c r="D656" s="80"/>
    </row>
    <row r="657" spans="3:4" ht="12.75">
      <c r="C657" s="80"/>
      <c r="D657" s="80"/>
    </row>
    <row r="658" spans="3:4" ht="12.75">
      <c r="C658" s="80"/>
      <c r="D658" s="80"/>
    </row>
    <row r="659" spans="3:4" ht="12.75">
      <c r="C659" s="80"/>
      <c r="D659" s="80"/>
    </row>
    <row r="660" spans="3:4" ht="12.75">
      <c r="C660" s="80"/>
      <c r="D660" s="80"/>
    </row>
    <row r="661" spans="3:4" ht="12.75">
      <c r="C661" s="80"/>
      <c r="D661" s="80"/>
    </row>
    <row r="662" spans="3:4" ht="12.75">
      <c r="C662" s="80"/>
      <c r="D662" s="80"/>
    </row>
    <row r="663" spans="3:4" ht="12.75">
      <c r="C663" s="80"/>
      <c r="D663" s="80"/>
    </row>
    <row r="664" spans="3:4" ht="12.75">
      <c r="C664" s="80"/>
      <c r="D664" s="80"/>
    </row>
    <row r="665" spans="3:4" ht="12.75">
      <c r="C665" s="80"/>
      <c r="D665" s="80"/>
    </row>
    <row r="666" spans="3:4" ht="12.75">
      <c r="C666" s="80"/>
      <c r="D666" s="80"/>
    </row>
    <row r="667" spans="3:4" ht="12.75">
      <c r="C667" s="80"/>
      <c r="D667" s="80"/>
    </row>
    <row r="668" spans="3:4" ht="12.75">
      <c r="C668" s="80"/>
      <c r="D668" s="80"/>
    </row>
    <row r="669" spans="3:4" ht="12.75">
      <c r="C669" s="80"/>
      <c r="D669" s="80"/>
    </row>
    <row r="670" spans="3:4" ht="12.75">
      <c r="C670" s="80"/>
      <c r="D670" s="80"/>
    </row>
    <row r="671" spans="3:4" ht="12.75">
      <c r="C671" s="80"/>
      <c r="D671" s="80"/>
    </row>
    <row r="672" spans="3:4" ht="12.75">
      <c r="C672" s="80"/>
      <c r="D672" s="80"/>
    </row>
    <row r="673" spans="3:4" ht="12.75">
      <c r="C673" s="80"/>
      <c r="D673" s="80"/>
    </row>
    <row r="674" spans="3:4" ht="12.75">
      <c r="C674" s="80"/>
      <c r="D674" s="80"/>
    </row>
    <row r="675" spans="3:4" ht="12.75">
      <c r="C675" s="80"/>
      <c r="D675" s="80"/>
    </row>
    <row r="676" spans="3:4" ht="12.75">
      <c r="C676" s="80"/>
      <c r="D676" s="80"/>
    </row>
    <row r="677" spans="3:4" ht="12.75">
      <c r="C677" s="80"/>
      <c r="D677" s="80"/>
    </row>
    <row r="678" spans="3:4" ht="12.75">
      <c r="C678" s="80"/>
      <c r="D678" s="80"/>
    </row>
    <row r="679" spans="3:4" ht="12.75">
      <c r="C679" s="80"/>
      <c r="D679" s="80"/>
    </row>
    <row r="680" spans="3:4" ht="12.75">
      <c r="C680" s="80"/>
      <c r="D680" s="80"/>
    </row>
    <row r="681" spans="3:4" ht="12.75">
      <c r="C681" s="80"/>
      <c r="D681" s="80"/>
    </row>
    <row r="682" spans="3:4" ht="12.75">
      <c r="C682" s="80"/>
      <c r="D682" s="80"/>
    </row>
    <row r="683" spans="3:4" ht="12.75">
      <c r="C683" s="80"/>
      <c r="D683" s="80"/>
    </row>
    <row r="684" spans="3:4" ht="12.75">
      <c r="C684" s="80"/>
      <c r="D684" s="80"/>
    </row>
    <row r="685" spans="3:4" ht="12.75">
      <c r="C685" s="80"/>
      <c r="D685" s="80"/>
    </row>
    <row r="686" spans="3:4" ht="12.75">
      <c r="C686" s="80"/>
      <c r="D686" s="80"/>
    </row>
    <row r="687" spans="3:4" ht="12.75">
      <c r="C687" s="80"/>
      <c r="D687" s="80"/>
    </row>
    <row r="688" spans="3:4" ht="12.75">
      <c r="C688" s="80"/>
      <c r="D688" s="80"/>
    </row>
    <row r="689" spans="3:4" ht="12.75">
      <c r="C689" s="80"/>
      <c r="D689" s="80"/>
    </row>
    <row r="690" spans="3:4" ht="12.75">
      <c r="C690" s="80"/>
      <c r="D690" s="80"/>
    </row>
    <row r="691" spans="3:4" ht="12.75">
      <c r="C691" s="80"/>
      <c r="D691" s="80"/>
    </row>
    <row r="692" spans="3:4" ht="12.75">
      <c r="C692" s="80"/>
      <c r="D692" s="80"/>
    </row>
    <row r="693" spans="3:4" ht="12.75">
      <c r="C693" s="80"/>
      <c r="D693" s="80"/>
    </row>
    <row r="694" spans="3:4" ht="12.75">
      <c r="C694" s="80"/>
      <c r="D694" s="80"/>
    </row>
    <row r="695" spans="3:4" ht="12.75">
      <c r="C695" s="80"/>
      <c r="D695" s="80"/>
    </row>
    <row r="696" spans="3:4" ht="12.75">
      <c r="C696" s="80"/>
      <c r="D696" s="80"/>
    </row>
    <row r="697" spans="3:4" ht="12.75">
      <c r="C697" s="80"/>
      <c r="D697" s="80"/>
    </row>
    <row r="698" spans="3:4" ht="12.75">
      <c r="C698" s="80"/>
      <c r="D698" s="80"/>
    </row>
    <row r="699" spans="3:4" ht="12.75">
      <c r="C699" s="80"/>
      <c r="D699" s="80"/>
    </row>
    <row r="700" spans="3:4" ht="12.75">
      <c r="C700" s="80"/>
      <c r="D700" s="80"/>
    </row>
    <row r="701" spans="3:4" ht="12.75">
      <c r="C701" s="80"/>
      <c r="D701" s="80"/>
    </row>
    <row r="702" spans="3:4" ht="12.75">
      <c r="C702" s="80"/>
      <c r="D702" s="80"/>
    </row>
    <row r="703" spans="3:4" ht="12.75">
      <c r="C703" s="80"/>
      <c r="D703" s="80"/>
    </row>
    <row r="704" spans="3:4" ht="12.75">
      <c r="C704" s="80"/>
      <c r="D704" s="80"/>
    </row>
    <row r="705" spans="3:4" ht="12.75">
      <c r="C705" s="80"/>
      <c r="D705" s="80"/>
    </row>
    <row r="706" spans="3:4" ht="12.75">
      <c r="C706" s="80"/>
      <c r="D706" s="80"/>
    </row>
    <row r="707" spans="3:4" ht="12.75">
      <c r="C707" s="80"/>
      <c r="D707" s="80"/>
    </row>
    <row r="708" spans="3:4" ht="12.75">
      <c r="C708" s="80"/>
      <c r="D708" s="80"/>
    </row>
    <row r="709" spans="3:4" ht="12.75">
      <c r="C709" s="80"/>
      <c r="D709" s="80"/>
    </row>
    <row r="710" spans="3:4" ht="12.75">
      <c r="C710" s="80"/>
      <c r="D710" s="80"/>
    </row>
    <row r="711" spans="3:4" ht="12.75">
      <c r="C711" s="80"/>
      <c r="D711" s="80"/>
    </row>
    <row r="712" spans="3:4" ht="12.75">
      <c r="C712" s="80"/>
      <c r="D712" s="80"/>
    </row>
    <row r="713" spans="3:4" ht="12.75">
      <c r="C713" s="80"/>
      <c r="D713" s="80"/>
    </row>
    <row r="714" spans="3:4" ht="12.75">
      <c r="C714" s="80"/>
      <c r="D714" s="80"/>
    </row>
    <row r="715" spans="3:4" ht="12.75">
      <c r="C715" s="80"/>
      <c r="D715" s="80"/>
    </row>
    <row r="716" spans="3:4" ht="12.75">
      <c r="C716" s="80"/>
      <c r="D716" s="80"/>
    </row>
    <row r="717" spans="3:4" ht="12.75">
      <c r="C717" s="80"/>
      <c r="D717" s="80"/>
    </row>
    <row r="718" spans="3:4" ht="12.75">
      <c r="C718" s="80"/>
      <c r="D718" s="80"/>
    </row>
    <row r="719" spans="3:4" ht="12.75">
      <c r="C719" s="80"/>
      <c r="D719" s="80"/>
    </row>
    <row r="720" spans="3:4" ht="12.75">
      <c r="C720" s="80"/>
      <c r="D720" s="80"/>
    </row>
    <row r="721" spans="3:4" ht="12.75">
      <c r="C721" s="80"/>
      <c r="D721" s="80"/>
    </row>
    <row r="722" spans="3:4" ht="12.75">
      <c r="C722" s="80"/>
      <c r="D722" s="80"/>
    </row>
    <row r="723" spans="3:4" ht="12.75">
      <c r="C723" s="80"/>
      <c r="D723" s="80"/>
    </row>
    <row r="724" spans="3:4" ht="12.75">
      <c r="C724" s="80"/>
      <c r="D724" s="80"/>
    </row>
    <row r="725" spans="3:4" ht="12.75">
      <c r="C725" s="80"/>
      <c r="D725" s="80"/>
    </row>
    <row r="726" spans="3:4" ht="12.75">
      <c r="C726" s="80"/>
      <c r="D726" s="80"/>
    </row>
    <row r="727" spans="3:4" ht="12.75">
      <c r="C727" s="80"/>
      <c r="D727" s="80"/>
    </row>
    <row r="728" spans="3:4" ht="12.75">
      <c r="C728" s="80"/>
      <c r="D728" s="80"/>
    </row>
    <row r="729" spans="3:4" ht="12.75">
      <c r="C729" s="80"/>
      <c r="D729" s="80"/>
    </row>
    <row r="730" spans="3:4" ht="12.75">
      <c r="C730" s="80"/>
      <c r="D730" s="80"/>
    </row>
    <row r="731" spans="3:4" ht="12.75">
      <c r="C731" s="80"/>
      <c r="D731" s="80"/>
    </row>
    <row r="732" spans="3:4" ht="12.75">
      <c r="C732" s="80"/>
      <c r="D732" s="80"/>
    </row>
    <row r="733" spans="3:4" ht="12.75">
      <c r="C733" s="80"/>
      <c r="D733" s="80"/>
    </row>
    <row r="734" spans="3:4" ht="12.75">
      <c r="C734" s="80"/>
      <c r="D734" s="80"/>
    </row>
    <row r="735" spans="3:4" ht="12.75">
      <c r="C735" s="80"/>
      <c r="D735" s="80"/>
    </row>
    <row r="736" spans="3:4" ht="12.75">
      <c r="C736" s="80"/>
      <c r="D736" s="80"/>
    </row>
    <row r="737" spans="3:4" ht="12.75">
      <c r="C737" s="80"/>
      <c r="D737" s="80"/>
    </row>
    <row r="738" spans="3:4" ht="12.75">
      <c r="C738" s="80"/>
      <c r="D738" s="80"/>
    </row>
    <row r="739" spans="3:4" ht="12.75">
      <c r="C739" s="80"/>
      <c r="D739" s="80"/>
    </row>
    <row r="740" spans="3:4" ht="12.75">
      <c r="C740" s="80"/>
      <c r="D740" s="80"/>
    </row>
    <row r="741" spans="3:4" ht="12.75">
      <c r="C741" s="80"/>
      <c r="D741" s="80"/>
    </row>
    <row r="742" spans="3:4" ht="12.75">
      <c r="C742" s="80"/>
      <c r="D742" s="80"/>
    </row>
    <row r="743" spans="3:4" ht="12.75">
      <c r="C743" s="80"/>
      <c r="D743" s="80"/>
    </row>
    <row r="744" spans="3:4" ht="12.75">
      <c r="C744" s="80"/>
      <c r="D744" s="80"/>
    </row>
    <row r="745" spans="3:4" ht="12.75">
      <c r="C745" s="80"/>
      <c r="D745" s="80"/>
    </row>
    <row r="746" spans="3:4" ht="12.75">
      <c r="C746" s="80"/>
      <c r="D746" s="80"/>
    </row>
    <row r="747" spans="3:4" ht="12.75">
      <c r="C747" s="80"/>
      <c r="D747" s="80"/>
    </row>
    <row r="748" spans="3:4" ht="12.75">
      <c r="C748" s="80"/>
      <c r="D748" s="80"/>
    </row>
    <row r="749" spans="3:4" ht="12.75">
      <c r="C749" s="80"/>
      <c r="D749" s="80"/>
    </row>
    <row r="750" spans="3:4" ht="12.75">
      <c r="C750" s="80"/>
      <c r="D750" s="80"/>
    </row>
    <row r="751" spans="3:4" ht="12.75">
      <c r="C751" s="80"/>
      <c r="D751" s="80"/>
    </row>
    <row r="752" spans="3:4" ht="12.75">
      <c r="C752" s="80"/>
      <c r="D752" s="80"/>
    </row>
    <row r="753" spans="3:4" ht="12.75">
      <c r="C753" s="80"/>
      <c r="D753" s="80"/>
    </row>
    <row r="754" spans="3:4" ht="12.75">
      <c r="C754" s="80"/>
      <c r="D754" s="80"/>
    </row>
    <row r="755" spans="3:4" ht="12.75">
      <c r="C755" s="80"/>
      <c r="D755" s="80"/>
    </row>
    <row r="756" spans="3:4" ht="12.75">
      <c r="C756" s="80"/>
      <c r="D756" s="80"/>
    </row>
    <row r="757" spans="3:4" ht="12.75">
      <c r="C757" s="80"/>
      <c r="D757" s="80"/>
    </row>
    <row r="758" spans="3:4" ht="12.75">
      <c r="C758" s="80"/>
      <c r="D758" s="80"/>
    </row>
    <row r="759" spans="3:4" ht="12.75">
      <c r="C759" s="80"/>
      <c r="D759" s="80"/>
    </row>
    <row r="760" spans="3:4" ht="12.75">
      <c r="C760" s="80"/>
      <c r="D760" s="80"/>
    </row>
    <row r="761" spans="3:4" ht="12.75">
      <c r="C761" s="80"/>
      <c r="D761" s="80"/>
    </row>
    <row r="762" spans="3:4" ht="12.75">
      <c r="C762" s="80"/>
      <c r="D762" s="80"/>
    </row>
    <row r="763" spans="3:4" ht="12.75">
      <c r="C763" s="80"/>
      <c r="D763" s="80"/>
    </row>
    <row r="764" spans="3:4" ht="12.75">
      <c r="C764" s="80"/>
      <c r="D764" s="80"/>
    </row>
    <row r="765" spans="3:4" ht="12.75">
      <c r="C765" s="80"/>
      <c r="D765" s="80"/>
    </row>
    <row r="766" spans="3:4" ht="12.75">
      <c r="C766" s="80"/>
      <c r="D766" s="80"/>
    </row>
    <row r="767" spans="3:4" ht="12.75">
      <c r="C767" s="80"/>
      <c r="D767" s="80"/>
    </row>
    <row r="768" spans="3:4" ht="12.75">
      <c r="C768" s="80"/>
      <c r="D768" s="80"/>
    </row>
    <row r="769" spans="3:4" ht="12.75">
      <c r="C769" s="80"/>
      <c r="D769" s="80"/>
    </row>
    <row r="770" spans="3:4" ht="12.75">
      <c r="C770" s="80"/>
      <c r="D770" s="80"/>
    </row>
    <row r="771" spans="3:4" ht="12.75">
      <c r="C771" s="80"/>
      <c r="D771" s="80"/>
    </row>
    <row r="772" spans="3:4" ht="12.75">
      <c r="C772" s="80"/>
      <c r="D772" s="80"/>
    </row>
    <row r="773" spans="3:4" ht="12.75">
      <c r="C773" s="80"/>
      <c r="D773" s="80"/>
    </row>
    <row r="774" spans="3:4" ht="12.75">
      <c r="C774" s="80"/>
      <c r="D774" s="80"/>
    </row>
    <row r="775" spans="3:4" ht="12.75">
      <c r="C775" s="80"/>
      <c r="D775" s="80"/>
    </row>
    <row r="776" spans="3:4" ht="12.75">
      <c r="C776" s="80"/>
      <c r="D776" s="80"/>
    </row>
    <row r="777" spans="3:4" ht="12.75">
      <c r="C777" s="80"/>
      <c r="D777" s="80"/>
    </row>
    <row r="778" spans="3:4" ht="12.75">
      <c r="C778" s="80"/>
      <c r="D778" s="80"/>
    </row>
    <row r="779" spans="3:4" ht="12.75">
      <c r="C779" s="80"/>
      <c r="D779" s="80"/>
    </row>
    <row r="780" spans="3:4" ht="12.75">
      <c r="C780" s="80"/>
      <c r="D780" s="80"/>
    </row>
    <row r="781" spans="3:4" ht="12.75">
      <c r="C781" s="80"/>
      <c r="D781" s="80"/>
    </row>
    <row r="782" spans="3:4" ht="12.75">
      <c r="C782" s="80"/>
      <c r="D782" s="80"/>
    </row>
    <row r="783" spans="3:4" ht="12.75">
      <c r="C783" s="80"/>
      <c r="D783" s="80"/>
    </row>
    <row r="784" spans="3:4" ht="12.75">
      <c r="C784" s="80"/>
      <c r="D784" s="80"/>
    </row>
    <row r="785" spans="3:4" ht="12.75">
      <c r="C785" s="80"/>
      <c r="D785" s="80"/>
    </row>
    <row r="786" spans="3:4" ht="12.75">
      <c r="C786" s="80"/>
      <c r="D786" s="80"/>
    </row>
    <row r="787" spans="3:4" ht="12.75">
      <c r="C787" s="80"/>
      <c r="D787" s="80"/>
    </row>
    <row r="788" spans="3:4" ht="12.75">
      <c r="C788" s="80"/>
      <c r="D788" s="80"/>
    </row>
    <row r="789" spans="3:4" ht="12.75">
      <c r="C789" s="80"/>
      <c r="D789" s="80"/>
    </row>
    <row r="790" spans="3:4" ht="12.75">
      <c r="C790" s="80"/>
      <c r="D790" s="80"/>
    </row>
    <row r="791" spans="3:4" ht="12.75">
      <c r="C791" s="80"/>
      <c r="D791" s="80"/>
    </row>
    <row r="792" spans="3:4" ht="12.75">
      <c r="C792" s="80"/>
      <c r="D792" s="80"/>
    </row>
    <row r="793" spans="3:4" ht="12.75">
      <c r="C793" s="80"/>
      <c r="D793" s="80"/>
    </row>
    <row r="794" spans="3:4" ht="12.75">
      <c r="C794" s="80"/>
      <c r="D794" s="80"/>
    </row>
    <row r="795" spans="3:4" ht="12.75">
      <c r="C795" s="80"/>
      <c r="D795" s="80"/>
    </row>
    <row r="796" spans="3:4" ht="12.75">
      <c r="C796" s="80"/>
      <c r="D796" s="80"/>
    </row>
    <row r="797" spans="3:4" ht="12.75">
      <c r="C797" s="80"/>
      <c r="D797" s="80"/>
    </row>
    <row r="798" spans="3:4" ht="12.75">
      <c r="C798" s="80"/>
      <c r="D798" s="80"/>
    </row>
    <row r="799" spans="3:4" ht="12.75">
      <c r="C799" s="80"/>
      <c r="D799" s="80"/>
    </row>
    <row r="800" spans="3:4" ht="12.75">
      <c r="C800" s="80"/>
      <c r="D800" s="80"/>
    </row>
    <row r="801" spans="3:4" ht="12.75">
      <c r="C801" s="80"/>
      <c r="D801" s="80"/>
    </row>
    <row r="802" spans="3:4" ht="12.75">
      <c r="C802" s="80"/>
      <c r="D802" s="80"/>
    </row>
    <row r="803" spans="3:4" ht="12.75">
      <c r="C803" s="80"/>
      <c r="D803" s="80"/>
    </row>
    <row r="804" spans="3:4" ht="12.75">
      <c r="C804" s="80"/>
      <c r="D804" s="80"/>
    </row>
    <row r="805" spans="3:4" ht="12.75">
      <c r="C805" s="80"/>
      <c r="D805" s="80"/>
    </row>
    <row r="806" spans="3:4" ht="12.75">
      <c r="C806" s="80"/>
      <c r="D806" s="80"/>
    </row>
    <row r="807" spans="3:4" ht="12.75">
      <c r="C807" s="80"/>
      <c r="D807" s="80"/>
    </row>
    <row r="808" spans="3:4" ht="12.75">
      <c r="C808" s="80"/>
      <c r="D808" s="80"/>
    </row>
    <row r="809" spans="3:4" ht="12.75">
      <c r="C809" s="80"/>
      <c r="D809" s="80"/>
    </row>
    <row r="810" spans="3:4" ht="12.75">
      <c r="C810" s="80"/>
      <c r="D810" s="80"/>
    </row>
    <row r="811" spans="3:4" ht="12.75">
      <c r="C811" s="80"/>
      <c r="D811" s="80"/>
    </row>
    <row r="812" spans="3:4" ht="12.75">
      <c r="C812" s="80"/>
      <c r="D812" s="80"/>
    </row>
    <row r="813" spans="3:4" ht="12.75">
      <c r="C813" s="80"/>
      <c r="D813" s="80"/>
    </row>
    <row r="814" spans="3:4" ht="12.75">
      <c r="C814" s="80"/>
      <c r="D814" s="80"/>
    </row>
    <row r="815" spans="3:4" ht="12.75">
      <c r="C815" s="80"/>
      <c r="D815" s="80"/>
    </row>
    <row r="816" spans="3:4" ht="12.75">
      <c r="C816" s="80"/>
      <c r="D816" s="80"/>
    </row>
    <row r="817" spans="3:4" ht="12.75">
      <c r="C817" s="80"/>
      <c r="D817" s="80"/>
    </row>
    <row r="818" spans="3:4" ht="12.75">
      <c r="C818" s="80"/>
      <c r="D818" s="80"/>
    </row>
    <row r="819" spans="3:4" ht="12.75">
      <c r="C819" s="80"/>
      <c r="D819" s="80"/>
    </row>
    <row r="820" spans="3:4" ht="12.75">
      <c r="C820" s="80"/>
      <c r="D820" s="80"/>
    </row>
    <row r="821" spans="3:4" ht="12.75">
      <c r="C821" s="80"/>
      <c r="D821" s="80"/>
    </row>
    <row r="822" spans="3:4" ht="12.75">
      <c r="C822" s="80"/>
      <c r="D822" s="80"/>
    </row>
    <row r="823" spans="3:4" ht="12.75">
      <c r="C823" s="80"/>
      <c r="D823" s="80"/>
    </row>
    <row r="824" spans="3:4" ht="12.75">
      <c r="C824" s="80"/>
      <c r="D824" s="80"/>
    </row>
    <row r="825" spans="3:4" ht="12.75">
      <c r="C825" s="80"/>
      <c r="D825" s="80"/>
    </row>
    <row r="826" spans="3:4" ht="12.75">
      <c r="C826" s="80"/>
      <c r="D826" s="80"/>
    </row>
    <row r="827" spans="3:4" ht="12.75">
      <c r="C827" s="80"/>
      <c r="D827" s="80"/>
    </row>
    <row r="828" spans="3:4" ht="12.75">
      <c r="C828" s="80"/>
      <c r="D828" s="80"/>
    </row>
    <row r="829" spans="3:4" ht="12.75">
      <c r="C829" s="80"/>
      <c r="D829" s="80"/>
    </row>
    <row r="830" spans="3:4" ht="12.75">
      <c r="C830" s="80"/>
      <c r="D830" s="80"/>
    </row>
    <row r="831" spans="3:4" ht="12.75">
      <c r="C831" s="80"/>
      <c r="D831" s="80"/>
    </row>
    <row r="832" spans="3:4" ht="12.75">
      <c r="C832" s="80"/>
      <c r="D832" s="80"/>
    </row>
    <row r="833" spans="3:4" ht="12.75">
      <c r="C833" s="80"/>
      <c r="D833" s="80"/>
    </row>
    <row r="834" spans="3:4" ht="12.75">
      <c r="C834" s="80"/>
      <c r="D834" s="80"/>
    </row>
    <row r="835" spans="3:4" ht="12.75">
      <c r="C835" s="80"/>
      <c r="D835" s="80"/>
    </row>
    <row r="836" spans="3:4" ht="12.75">
      <c r="C836" s="80"/>
      <c r="D836" s="80"/>
    </row>
    <row r="837" spans="3:4" ht="12.75">
      <c r="C837" s="80"/>
      <c r="D837" s="80"/>
    </row>
    <row r="838" spans="3:4" ht="12.75">
      <c r="C838" s="80"/>
      <c r="D838" s="80"/>
    </row>
    <row r="839" spans="3:4" ht="12.75">
      <c r="C839" s="80"/>
      <c r="D839" s="80"/>
    </row>
    <row r="840" spans="3:4" ht="12.75">
      <c r="C840" s="80"/>
      <c r="D840" s="80"/>
    </row>
    <row r="841" spans="3:4" ht="12.75">
      <c r="C841" s="80"/>
      <c r="D841" s="80"/>
    </row>
    <row r="842" spans="3:4" ht="12.75">
      <c r="C842" s="80"/>
      <c r="D842" s="80"/>
    </row>
    <row r="843" spans="3:4" ht="12.75">
      <c r="C843" s="80"/>
      <c r="D843" s="80"/>
    </row>
    <row r="844" spans="3:4" ht="12.75">
      <c r="C844" s="80"/>
      <c r="D844" s="80"/>
    </row>
    <row r="845" spans="3:4" ht="12.75">
      <c r="C845" s="80"/>
      <c r="D845" s="80"/>
    </row>
    <row r="846" spans="3:4" ht="12.75">
      <c r="C846" s="80"/>
      <c r="D846" s="80"/>
    </row>
    <row r="847" spans="3:4" ht="12.75">
      <c r="C847" s="80"/>
      <c r="D847" s="80"/>
    </row>
    <row r="848" spans="3:4" ht="12.75">
      <c r="C848" s="80"/>
      <c r="D848" s="80"/>
    </row>
    <row r="849" spans="3:4" ht="12.75">
      <c r="C849" s="80"/>
      <c r="D849" s="80"/>
    </row>
    <row r="850" spans="3:4" ht="12.75">
      <c r="C850" s="80"/>
      <c r="D850" s="80"/>
    </row>
    <row r="851" spans="3:4" ht="12.75">
      <c r="C851" s="80"/>
      <c r="D851" s="80"/>
    </row>
    <row r="852" spans="3:4" ht="12.75">
      <c r="C852" s="80"/>
      <c r="D852" s="80"/>
    </row>
    <row r="853" spans="3:4" ht="12.75">
      <c r="C853" s="80"/>
      <c r="D853" s="80"/>
    </row>
    <row r="854" spans="3:4" ht="12.75">
      <c r="C854" s="80"/>
      <c r="D854" s="80"/>
    </row>
    <row r="855" spans="3:4" ht="12.75">
      <c r="C855" s="80"/>
      <c r="D855" s="80"/>
    </row>
    <row r="856" spans="3:4" ht="12.75">
      <c r="C856" s="80"/>
      <c r="D856" s="80"/>
    </row>
    <row r="857" spans="3:4" ht="12.75">
      <c r="C857" s="80"/>
      <c r="D857" s="80"/>
    </row>
    <row r="858" spans="3:4" ht="12.75">
      <c r="C858" s="80"/>
      <c r="D858" s="80"/>
    </row>
    <row r="859" spans="3:4" ht="12.75">
      <c r="C859" s="80"/>
      <c r="D859" s="80"/>
    </row>
    <row r="860" spans="3:4" ht="12.75">
      <c r="C860" s="80"/>
      <c r="D860" s="80"/>
    </row>
    <row r="861" spans="3:4" ht="12.75">
      <c r="C861" s="80"/>
      <c r="D861" s="80"/>
    </row>
    <row r="862" spans="3:4" ht="12.75">
      <c r="C862" s="80"/>
      <c r="D862" s="80"/>
    </row>
    <row r="863" spans="3:4" ht="12.75">
      <c r="C863" s="80"/>
      <c r="D863" s="80"/>
    </row>
    <row r="864" spans="3:4" ht="12.75">
      <c r="C864" s="80"/>
      <c r="D864" s="80"/>
    </row>
    <row r="865" spans="3:4" ht="12.75">
      <c r="C865" s="80"/>
      <c r="D865" s="80"/>
    </row>
    <row r="866" spans="3:4" ht="12.75">
      <c r="C866" s="80"/>
      <c r="D866" s="80"/>
    </row>
    <row r="867" spans="3:4" ht="12.75">
      <c r="C867" s="80"/>
      <c r="D867" s="80"/>
    </row>
    <row r="868" spans="3:4" ht="12.75">
      <c r="C868" s="80"/>
      <c r="D868" s="80"/>
    </row>
    <row r="869" spans="3:4" ht="12.75">
      <c r="C869" s="80"/>
      <c r="D869" s="80"/>
    </row>
    <row r="870" spans="3:4" ht="12.75">
      <c r="C870" s="80"/>
      <c r="D870" s="80"/>
    </row>
    <row r="871" spans="3:4" ht="12.75">
      <c r="C871" s="80"/>
      <c r="D871" s="80"/>
    </row>
    <row r="872" spans="3:4" ht="12.75">
      <c r="C872" s="80"/>
      <c r="D872" s="80"/>
    </row>
    <row r="873" spans="3:4" ht="12.75">
      <c r="C873" s="80"/>
      <c r="D873" s="80"/>
    </row>
    <row r="874" spans="3:4" ht="12.75">
      <c r="C874" s="80"/>
      <c r="D874" s="80"/>
    </row>
    <row r="875" spans="3:4" ht="12.75">
      <c r="C875" s="80"/>
      <c r="D875" s="80"/>
    </row>
    <row r="876" spans="3:4" ht="12.75">
      <c r="C876" s="80"/>
      <c r="D876" s="80"/>
    </row>
    <row r="877" spans="3:4" ht="12.75">
      <c r="C877" s="80"/>
      <c r="D877" s="80"/>
    </row>
    <row r="878" spans="3:4" ht="12.75">
      <c r="C878" s="80"/>
      <c r="D878" s="80"/>
    </row>
    <row r="879" spans="3:4" ht="12.75">
      <c r="C879" s="80"/>
      <c r="D879" s="80"/>
    </row>
    <row r="880" spans="3:4" ht="12.75">
      <c r="C880" s="80"/>
      <c r="D880" s="80"/>
    </row>
    <row r="881" spans="3:4" ht="12.75">
      <c r="C881" s="80"/>
      <c r="D881" s="80"/>
    </row>
    <row r="882" spans="3:4" ht="12.75">
      <c r="C882" s="80"/>
      <c r="D882" s="80"/>
    </row>
    <row r="883" spans="3:4" ht="12.75">
      <c r="C883" s="80"/>
      <c r="D883" s="80"/>
    </row>
    <row r="884" spans="3:4" ht="12.75">
      <c r="C884" s="80"/>
      <c r="D884" s="80"/>
    </row>
    <row r="885" spans="3:4" ht="12.75">
      <c r="C885" s="80"/>
      <c r="D885" s="80"/>
    </row>
    <row r="886" spans="3:4" ht="12.75">
      <c r="C886" s="80"/>
      <c r="D886" s="80"/>
    </row>
    <row r="887" spans="3:4" ht="12.75">
      <c r="C887" s="80"/>
      <c r="D887" s="80"/>
    </row>
    <row r="888" spans="3:4" ht="12.75">
      <c r="C888" s="80"/>
      <c r="D888" s="80"/>
    </row>
    <row r="889" spans="3:4" ht="12.75">
      <c r="C889" s="80"/>
      <c r="D889" s="80"/>
    </row>
    <row r="890" spans="3:4" ht="12.75">
      <c r="C890" s="80"/>
      <c r="D890" s="80"/>
    </row>
    <row r="891" spans="3:4" ht="12.75">
      <c r="C891" s="80"/>
      <c r="D891" s="80"/>
    </row>
    <row r="892" spans="3:4" ht="12.75">
      <c r="C892" s="80"/>
      <c r="D892" s="80"/>
    </row>
    <row r="893" spans="3:4" ht="12.75">
      <c r="C893" s="80"/>
      <c r="D893" s="80"/>
    </row>
    <row r="894" spans="3:4" ht="12.75">
      <c r="C894" s="80"/>
      <c r="D894" s="80"/>
    </row>
    <row r="895" spans="3:4" ht="12.75">
      <c r="C895" s="80"/>
      <c r="D895" s="80"/>
    </row>
    <row r="896" spans="3:4" ht="12.75">
      <c r="C896" s="80"/>
      <c r="D896" s="80"/>
    </row>
    <row r="897" spans="3:4" ht="12.75">
      <c r="C897" s="80"/>
      <c r="D897" s="80"/>
    </row>
    <row r="898" spans="3:4" ht="12.75">
      <c r="C898" s="80"/>
      <c r="D898" s="80"/>
    </row>
    <row r="899" spans="3:4" ht="12.75">
      <c r="C899" s="80"/>
      <c r="D899" s="80"/>
    </row>
    <row r="900" spans="3:4" ht="12.75">
      <c r="C900" s="80"/>
      <c r="D900" s="80"/>
    </row>
    <row r="901" spans="3:4" ht="12.75">
      <c r="C901" s="80"/>
      <c r="D901" s="80"/>
    </row>
    <row r="902" spans="3:4" ht="12.75">
      <c r="C902" s="80"/>
      <c r="D902" s="80"/>
    </row>
    <row r="903" spans="3:4" ht="12.75">
      <c r="C903" s="80"/>
      <c r="D903" s="80"/>
    </row>
    <row r="904" spans="3:4" ht="12.75">
      <c r="C904" s="80"/>
      <c r="D904" s="80"/>
    </row>
    <row r="905" spans="3:4" ht="12.75">
      <c r="C905" s="80"/>
      <c r="D905" s="80"/>
    </row>
    <row r="906" spans="3:4" ht="12.75">
      <c r="C906" s="80"/>
      <c r="D906" s="80"/>
    </row>
    <row r="907" spans="3:4" ht="12.75">
      <c r="C907" s="80"/>
      <c r="D907" s="80"/>
    </row>
    <row r="908" spans="3:4" ht="12.75">
      <c r="C908" s="80"/>
      <c r="D908" s="80"/>
    </row>
    <row r="909" spans="3:4" ht="12.75">
      <c r="C909" s="80"/>
      <c r="D909" s="80"/>
    </row>
    <row r="910" spans="3:4" ht="12.75">
      <c r="C910" s="80"/>
      <c r="D910" s="80"/>
    </row>
    <row r="911" spans="3:4" ht="12.75">
      <c r="C911" s="80"/>
      <c r="D911" s="80"/>
    </row>
    <row r="912" spans="3:4" ht="12.75">
      <c r="C912" s="80"/>
      <c r="D912" s="80"/>
    </row>
    <row r="913" spans="3:4" ht="12.75">
      <c r="C913" s="80"/>
      <c r="D913" s="80"/>
    </row>
    <row r="914" spans="3:4" ht="12.75">
      <c r="C914" s="80"/>
      <c r="D914" s="80"/>
    </row>
    <row r="915" spans="3:4" ht="12.75">
      <c r="C915" s="80"/>
      <c r="D915" s="80"/>
    </row>
    <row r="916" spans="3:4" ht="12.75">
      <c r="C916" s="80"/>
      <c r="D916" s="80"/>
    </row>
    <row r="917" spans="3:4" ht="12.75">
      <c r="C917" s="80"/>
      <c r="D917" s="80"/>
    </row>
    <row r="918" spans="3:4" ht="12.75">
      <c r="C918" s="80"/>
      <c r="D918" s="80"/>
    </row>
    <row r="919" spans="3:4" ht="12.75">
      <c r="C919" s="80"/>
      <c r="D919" s="80"/>
    </row>
    <row r="920" spans="3:4" ht="12.75">
      <c r="C920" s="80"/>
      <c r="D920" s="80"/>
    </row>
    <row r="921" spans="3:4" ht="12.75">
      <c r="C921" s="80"/>
      <c r="D921" s="80"/>
    </row>
    <row r="922" spans="3:4" ht="12.75">
      <c r="C922" s="80"/>
      <c r="D922" s="80"/>
    </row>
    <row r="923" spans="3:4" ht="12.75">
      <c r="C923" s="80"/>
      <c r="D923" s="80"/>
    </row>
    <row r="924" spans="3:4" ht="12.75">
      <c r="C924" s="80"/>
      <c r="D924" s="80"/>
    </row>
    <row r="925" spans="3:4" ht="12.75">
      <c r="C925" s="80"/>
      <c r="D925" s="80"/>
    </row>
    <row r="926" spans="3:4" ht="12.75">
      <c r="C926" s="80"/>
      <c r="D926" s="80"/>
    </row>
    <row r="927" spans="3:4" ht="12.75">
      <c r="C927" s="80"/>
      <c r="D927" s="80"/>
    </row>
    <row r="928" spans="3:4" ht="12.75">
      <c r="C928" s="80"/>
      <c r="D928" s="80"/>
    </row>
    <row r="929" spans="3:4" ht="12.75">
      <c r="C929" s="80"/>
      <c r="D929" s="80"/>
    </row>
    <row r="930" spans="3:4" ht="12.75">
      <c r="C930" s="80"/>
      <c r="D930" s="80"/>
    </row>
    <row r="931" spans="3:4" ht="12.75">
      <c r="C931" s="80"/>
      <c r="D931" s="80"/>
    </row>
    <row r="932" spans="3:4" ht="12.75">
      <c r="C932" s="80"/>
      <c r="D932" s="80"/>
    </row>
    <row r="933" spans="3:4" ht="12.75">
      <c r="C933" s="80"/>
      <c r="D933" s="80"/>
    </row>
    <row r="934" spans="3:4" ht="12.75">
      <c r="C934" s="80"/>
      <c r="D934" s="80"/>
    </row>
    <row r="935" spans="3:4" ht="12.75">
      <c r="C935" s="80"/>
      <c r="D935" s="80"/>
    </row>
    <row r="936" spans="3:4" ht="12.75">
      <c r="C936" s="80"/>
      <c r="D936" s="80"/>
    </row>
    <row r="937" spans="3:4" ht="12.75">
      <c r="C937" s="80"/>
      <c r="D937" s="80"/>
    </row>
    <row r="938" spans="3:4" ht="12.75">
      <c r="C938" s="80"/>
      <c r="D938" s="80"/>
    </row>
    <row r="939" spans="3:4" ht="12.75">
      <c r="C939" s="80"/>
      <c r="D939" s="80"/>
    </row>
    <row r="940" spans="3:4" ht="12.75">
      <c r="C940" s="80"/>
      <c r="D940" s="80"/>
    </row>
    <row r="941" spans="3:4" ht="12.75">
      <c r="C941" s="80"/>
      <c r="D941" s="80"/>
    </row>
    <row r="942" spans="3:4" ht="12.75">
      <c r="C942" s="80"/>
      <c r="D942" s="80"/>
    </row>
    <row r="943" spans="3:4" ht="12.75">
      <c r="C943" s="80"/>
      <c r="D943" s="80"/>
    </row>
    <row r="944" spans="3:4" ht="12.75">
      <c r="C944" s="80"/>
      <c r="D944" s="80"/>
    </row>
    <row r="945" spans="3:4" ht="12.75">
      <c r="C945" s="80"/>
      <c r="D945" s="80"/>
    </row>
    <row r="946" spans="3:4" ht="12.75">
      <c r="C946" s="80"/>
      <c r="D946" s="80"/>
    </row>
    <row r="947" spans="3:4" ht="12.75">
      <c r="C947" s="80"/>
      <c r="D947" s="80"/>
    </row>
    <row r="948" spans="3:4" ht="12.75">
      <c r="C948" s="80"/>
      <c r="D948" s="80"/>
    </row>
    <row r="949" spans="3:4" ht="12.75">
      <c r="C949" s="80"/>
      <c r="D949" s="80"/>
    </row>
    <row r="950" spans="3:4" ht="12.75">
      <c r="C950" s="80"/>
      <c r="D950" s="80"/>
    </row>
    <row r="951" spans="3:4" ht="12.75">
      <c r="C951" s="80"/>
      <c r="D951" s="80"/>
    </row>
    <row r="952" spans="3:4" ht="12.75">
      <c r="C952" s="80"/>
      <c r="D952" s="80"/>
    </row>
    <row r="953" spans="3:4" ht="12.75">
      <c r="C953" s="80"/>
      <c r="D953" s="80"/>
    </row>
    <row r="954" spans="3:4" ht="12.75">
      <c r="C954" s="80"/>
      <c r="D954" s="80"/>
    </row>
    <row r="955" spans="3:4" ht="12.75">
      <c r="C955" s="80"/>
      <c r="D955" s="80"/>
    </row>
    <row r="956" spans="3:4" ht="12.75">
      <c r="C956" s="80"/>
      <c r="D956" s="80"/>
    </row>
    <row r="957" spans="3:4" ht="12.75">
      <c r="C957" s="80"/>
      <c r="D957" s="80"/>
    </row>
    <row r="958" spans="3:4" ht="12.75">
      <c r="C958" s="80"/>
      <c r="D958" s="80"/>
    </row>
    <row r="959" spans="3:4" ht="12.75">
      <c r="C959" s="80"/>
      <c r="D959" s="80"/>
    </row>
    <row r="960" spans="3:4" ht="12.75">
      <c r="C960" s="80"/>
      <c r="D960" s="80"/>
    </row>
    <row r="961" spans="3:4" ht="12.75">
      <c r="C961" s="80"/>
      <c r="D961" s="80"/>
    </row>
    <row r="962" spans="3:4" ht="12.75">
      <c r="C962" s="80"/>
      <c r="D962" s="80"/>
    </row>
    <row r="963" spans="3:4" ht="12.75">
      <c r="C963" s="80"/>
      <c r="D963" s="80"/>
    </row>
    <row r="964" spans="3:4" ht="12.75">
      <c r="C964" s="80"/>
      <c r="D964" s="80"/>
    </row>
    <row r="965" spans="3:4" ht="12.75">
      <c r="C965" s="80"/>
      <c r="D965" s="80"/>
    </row>
    <row r="966" spans="3:4" ht="12.75">
      <c r="C966" s="80"/>
      <c r="D966" s="80"/>
    </row>
    <row r="967" spans="3:4" ht="12.75">
      <c r="C967" s="80"/>
      <c r="D967" s="80"/>
    </row>
    <row r="968" spans="3:4" ht="12.75">
      <c r="C968" s="80"/>
      <c r="D968" s="80"/>
    </row>
    <row r="969" spans="3:4" ht="12.75">
      <c r="C969" s="80"/>
      <c r="D969" s="80"/>
    </row>
    <row r="970" spans="3:4" ht="12.75">
      <c r="C970" s="80"/>
      <c r="D970" s="80"/>
    </row>
    <row r="971" spans="3:4" ht="12.75">
      <c r="C971" s="80"/>
      <c r="D971" s="80"/>
    </row>
    <row r="972" spans="3:4" ht="12.75">
      <c r="C972" s="80"/>
      <c r="D972" s="80"/>
    </row>
    <row r="973" spans="3:4" ht="12.75">
      <c r="C973" s="80"/>
      <c r="D973" s="80"/>
    </row>
    <row r="974" spans="3:4" ht="12.75">
      <c r="C974" s="80"/>
      <c r="D974" s="80"/>
    </row>
    <row r="975" spans="3:4" ht="12.75">
      <c r="C975" s="80"/>
      <c r="D975" s="80"/>
    </row>
    <row r="976" spans="3:4" ht="12.75">
      <c r="C976" s="80"/>
      <c r="D976" s="80"/>
    </row>
    <row r="977" spans="3:4" ht="12.75">
      <c r="C977" s="80"/>
      <c r="D977" s="80"/>
    </row>
    <row r="978" spans="3:4" ht="12.75">
      <c r="C978" s="80"/>
      <c r="D978" s="80"/>
    </row>
    <row r="979" spans="3:4" ht="12.75">
      <c r="C979" s="80"/>
      <c r="D979" s="80"/>
    </row>
    <row r="980" spans="3:4" ht="12.75">
      <c r="C980" s="80"/>
      <c r="D980" s="80"/>
    </row>
    <row r="981" spans="3:4" ht="12.75">
      <c r="C981" s="80"/>
      <c r="D981" s="80"/>
    </row>
    <row r="982" spans="3:4" ht="12.75">
      <c r="C982" s="80"/>
      <c r="D982" s="80"/>
    </row>
    <row r="983" spans="3:4" ht="12.75">
      <c r="C983" s="80"/>
      <c r="D983" s="80"/>
    </row>
    <row r="984" spans="3:4" ht="12.75">
      <c r="C984" s="80"/>
      <c r="D984" s="80"/>
    </row>
    <row r="985" spans="3:4" ht="12.75">
      <c r="C985" s="80"/>
      <c r="D985" s="80"/>
    </row>
    <row r="986" spans="3:4" ht="12.75">
      <c r="C986" s="80"/>
      <c r="D986" s="80"/>
    </row>
    <row r="987" spans="3:4" ht="12.75">
      <c r="C987" s="80"/>
      <c r="D987" s="80"/>
    </row>
    <row r="988" spans="3:4" ht="12.75">
      <c r="C988" s="80"/>
      <c r="D988" s="80"/>
    </row>
    <row r="989" spans="3:4" ht="12.75">
      <c r="C989" s="80"/>
      <c r="D989" s="80"/>
    </row>
    <row r="990" spans="3:4" ht="12.75">
      <c r="C990" s="80"/>
      <c r="D990" s="80"/>
    </row>
    <row r="991" spans="3:4" ht="12.75">
      <c r="C991" s="80"/>
      <c r="D991" s="80"/>
    </row>
    <row r="992" spans="3:4" ht="12.75">
      <c r="C992" s="80"/>
      <c r="D992" s="80"/>
    </row>
    <row r="993" spans="3:4" ht="12.75">
      <c r="C993" s="80"/>
      <c r="D993" s="80"/>
    </row>
    <row r="994" spans="3:4" ht="12.75">
      <c r="C994" s="80"/>
      <c r="D994" s="80"/>
    </row>
    <row r="995" spans="3:4" ht="12.75">
      <c r="C995" s="80"/>
      <c r="D995" s="80"/>
    </row>
    <row r="996" spans="3:4" ht="12.75">
      <c r="C996" s="80"/>
      <c r="D996" s="80"/>
    </row>
    <row r="997" spans="3:4" ht="12.75">
      <c r="C997" s="80"/>
      <c r="D997" s="80"/>
    </row>
    <row r="998" spans="3:4" ht="12.75">
      <c r="C998" s="80"/>
      <c r="D998" s="80"/>
    </row>
    <row r="999" spans="3:4" ht="12.75">
      <c r="C999" s="80"/>
      <c r="D999" s="80"/>
    </row>
    <row r="1000" spans="3:4" ht="12.75">
      <c r="C1000" s="80"/>
      <c r="D1000" s="80"/>
    </row>
    <row r="1001" spans="3:4" ht="12.75">
      <c r="C1001" s="80"/>
      <c r="D1001" s="80"/>
    </row>
    <row r="1002" spans="3:4" ht="12.75">
      <c r="C1002" s="80"/>
      <c r="D1002" s="80"/>
    </row>
    <row r="1003" spans="3:4" ht="12.75">
      <c r="C1003" s="80"/>
      <c r="D1003" s="80"/>
    </row>
    <row r="1004" spans="3:4" ht="12.75">
      <c r="C1004" s="80"/>
      <c r="D1004" s="80"/>
    </row>
    <row r="1005" spans="3:4" ht="12.75">
      <c r="C1005" s="80"/>
      <c r="D1005" s="80"/>
    </row>
    <row r="1006" spans="3:4" ht="12.75">
      <c r="C1006" s="80"/>
      <c r="D1006" s="80"/>
    </row>
    <row r="1007" spans="3:4" ht="12.75">
      <c r="C1007" s="80"/>
      <c r="D1007" s="80"/>
    </row>
    <row r="1008" spans="3:4" ht="12.75">
      <c r="C1008" s="80"/>
      <c r="D1008" s="80"/>
    </row>
    <row r="1009" spans="3:4" ht="12.75">
      <c r="C1009" s="80"/>
      <c r="D1009" s="80"/>
    </row>
    <row r="1010" spans="3:4" ht="12.75">
      <c r="C1010" s="80"/>
      <c r="D1010" s="80"/>
    </row>
    <row r="1011" spans="3:4" ht="12.75">
      <c r="C1011" s="80"/>
      <c r="D1011" s="80"/>
    </row>
    <row r="1012" spans="3:4" ht="12.75">
      <c r="C1012" s="80"/>
      <c r="D1012" s="80"/>
    </row>
    <row r="1013" spans="3:4" ht="12.75">
      <c r="C1013" s="80"/>
      <c r="D1013" s="80"/>
    </row>
    <row r="1014" spans="3:4" ht="12.75">
      <c r="C1014" s="80"/>
      <c r="D1014" s="80"/>
    </row>
    <row r="1015" spans="3:4" ht="12.75">
      <c r="C1015" s="80"/>
      <c r="D1015" s="80"/>
    </row>
    <row r="1016" spans="3:4" ht="12.75">
      <c r="C1016" s="80"/>
      <c r="D1016" s="80"/>
    </row>
    <row r="1017" spans="3:4" ht="12.75">
      <c r="C1017" s="80"/>
      <c r="D1017" s="80"/>
    </row>
    <row r="1018" spans="3:4" ht="12.75">
      <c r="C1018" s="80"/>
      <c r="D1018" s="80"/>
    </row>
    <row r="1019" spans="3:4" ht="12.75">
      <c r="C1019" s="80"/>
      <c r="D1019" s="80"/>
    </row>
    <row r="1020" spans="3:4" ht="12.75">
      <c r="C1020" s="80"/>
      <c r="D1020" s="80"/>
    </row>
    <row r="1021" spans="3:4" ht="12.75">
      <c r="C1021" s="80"/>
      <c r="D1021" s="80"/>
    </row>
    <row r="1022" spans="3:4" ht="12.75">
      <c r="C1022" s="80"/>
      <c r="D1022" s="80"/>
    </row>
    <row r="1023" spans="3:4" ht="12.75">
      <c r="C1023" s="80"/>
      <c r="D1023" s="80"/>
    </row>
    <row r="1024" spans="3:4" ht="12.75">
      <c r="C1024" s="80"/>
      <c r="D1024" s="80"/>
    </row>
    <row r="1025" spans="3:4" ht="12.75">
      <c r="C1025" s="80"/>
      <c r="D1025" s="80"/>
    </row>
    <row r="1026" spans="3:4" ht="12.75">
      <c r="C1026" s="80"/>
      <c r="D1026" s="80"/>
    </row>
    <row r="1027" spans="3:4" ht="12.75">
      <c r="C1027" s="80"/>
      <c r="D1027" s="80"/>
    </row>
    <row r="1028" spans="3:4" ht="12.75">
      <c r="C1028" s="80"/>
      <c r="D1028" s="80"/>
    </row>
    <row r="1029" spans="3:4" ht="12.75">
      <c r="C1029" s="80"/>
      <c r="D1029" s="80"/>
    </row>
    <row r="1030" spans="3:4" ht="12.75">
      <c r="C1030" s="80"/>
      <c r="D1030" s="80"/>
    </row>
    <row r="1031" spans="3:4" ht="12.75">
      <c r="C1031" s="80"/>
      <c r="D1031" s="80"/>
    </row>
    <row r="1032" spans="3:4" ht="12.75">
      <c r="C1032" s="80"/>
      <c r="D1032" s="80"/>
    </row>
    <row r="1033" spans="3:4" ht="12.75">
      <c r="C1033" s="80"/>
      <c r="D1033" s="80"/>
    </row>
    <row r="1034" spans="3:4" ht="12.75">
      <c r="C1034" s="80"/>
      <c r="D1034" s="80"/>
    </row>
    <row r="1035" spans="3:4" ht="12.75">
      <c r="C1035" s="80"/>
      <c r="D1035" s="80"/>
    </row>
    <row r="1036" spans="3:4" ht="12.75">
      <c r="C1036" s="80"/>
      <c r="D1036" s="80"/>
    </row>
    <row r="1037" spans="3:4" ht="12.75">
      <c r="C1037" s="80"/>
      <c r="D1037" s="80"/>
    </row>
    <row r="1038" spans="3:4" ht="12.75">
      <c r="C1038" s="80"/>
      <c r="D1038" s="80"/>
    </row>
    <row r="1039" spans="3:4" ht="12.75">
      <c r="C1039" s="80"/>
      <c r="D1039" s="80"/>
    </row>
    <row r="1040" spans="3:4" ht="12.75">
      <c r="C1040" s="80"/>
      <c r="D1040" s="80"/>
    </row>
    <row r="1041" spans="3:4" ht="12.75">
      <c r="C1041" s="80"/>
      <c r="D1041" s="80"/>
    </row>
    <row r="1042" spans="3:4" ht="12.75">
      <c r="C1042" s="80"/>
      <c r="D1042" s="80"/>
    </row>
    <row r="1043" spans="3:4" ht="12.75">
      <c r="C1043" s="80"/>
      <c r="D1043" s="80"/>
    </row>
    <row r="1044" spans="3:4" ht="12.75">
      <c r="C1044" s="80"/>
      <c r="D1044" s="80"/>
    </row>
    <row r="1045" spans="3:4" ht="12.75">
      <c r="C1045" s="80"/>
      <c r="D1045" s="80"/>
    </row>
    <row r="1046" spans="3:4" ht="12.75">
      <c r="C1046" s="80"/>
      <c r="D1046" s="80"/>
    </row>
    <row r="1047" spans="3:4" ht="12.75">
      <c r="C1047" s="80"/>
      <c r="D1047" s="80"/>
    </row>
    <row r="1048" spans="3:4" ht="12.75">
      <c r="C1048" s="80"/>
      <c r="D1048" s="80"/>
    </row>
    <row r="1049" spans="3:4" ht="12.75">
      <c r="C1049" s="80"/>
      <c r="D1049" s="80"/>
    </row>
    <row r="1050" spans="3:4" ht="12.75">
      <c r="C1050" s="80"/>
      <c r="D1050" s="80"/>
    </row>
    <row r="1051" spans="3:4" ht="12.75">
      <c r="C1051" s="80"/>
      <c r="D1051" s="80"/>
    </row>
    <row r="1052" spans="3:4" ht="12.75">
      <c r="C1052" s="80"/>
      <c r="D1052" s="80"/>
    </row>
    <row r="1053" spans="3:4" ht="12.75">
      <c r="C1053" s="80"/>
      <c r="D1053" s="80"/>
    </row>
    <row r="1054" spans="3:4" ht="12.75">
      <c r="C1054" s="80"/>
      <c r="D1054" s="80"/>
    </row>
    <row r="1055" spans="3:4" ht="12.75">
      <c r="C1055" s="80"/>
      <c r="D1055" s="80"/>
    </row>
    <row r="1056" spans="3:4" ht="12.75">
      <c r="C1056" s="80"/>
      <c r="D1056" s="80"/>
    </row>
    <row r="1057" spans="3:4" ht="12.75">
      <c r="C1057" s="80"/>
      <c r="D1057" s="80"/>
    </row>
    <row r="1058" spans="3:4" ht="12.75">
      <c r="C1058" s="80"/>
      <c r="D1058" s="80"/>
    </row>
    <row r="1059" spans="3:4" ht="12.75">
      <c r="C1059" s="80"/>
      <c r="D1059" s="80"/>
    </row>
    <row r="1060" spans="3:4" ht="12.75">
      <c r="C1060" s="80"/>
      <c r="D1060" s="80"/>
    </row>
    <row r="1061" spans="3:4" ht="12.75">
      <c r="C1061" s="80"/>
      <c r="D1061" s="80"/>
    </row>
    <row r="1062" spans="3:4" ht="12.75">
      <c r="C1062" s="80"/>
      <c r="D1062" s="80"/>
    </row>
    <row r="1063" spans="3:4" ht="12.75">
      <c r="C1063" s="80"/>
      <c r="D1063" s="80"/>
    </row>
    <row r="1064" spans="3:4" ht="12.75">
      <c r="C1064" s="80"/>
      <c r="D1064" s="80"/>
    </row>
    <row r="1065" spans="3:4" ht="12.75">
      <c r="C1065" s="80"/>
      <c r="D1065" s="80"/>
    </row>
    <row r="1066" spans="3:4" ht="12.75">
      <c r="C1066" s="80"/>
      <c r="D1066" s="80"/>
    </row>
    <row r="1067" spans="3:4" ht="12.75">
      <c r="C1067" s="80"/>
      <c r="D1067" s="80"/>
    </row>
    <row r="1068" spans="3:4" ht="12.75">
      <c r="C1068" s="80"/>
      <c r="D1068" s="80"/>
    </row>
    <row r="1069" spans="3:4" ht="12.75">
      <c r="C1069" s="80"/>
      <c r="D1069" s="80"/>
    </row>
    <row r="1070" spans="3:4" ht="12.75">
      <c r="C1070" s="80"/>
      <c r="D1070" s="80"/>
    </row>
    <row r="1071" spans="3:4" ht="12.75">
      <c r="C1071" s="80"/>
      <c r="D1071" s="80"/>
    </row>
    <row r="1072" spans="3:4" ht="12.75">
      <c r="C1072" s="80"/>
      <c r="D1072" s="80"/>
    </row>
    <row r="1073" spans="3:4" ht="12.75">
      <c r="C1073" s="80"/>
      <c r="D1073" s="80"/>
    </row>
    <row r="1074" spans="3:4" ht="12.75">
      <c r="C1074" s="80"/>
      <c r="D1074" s="80"/>
    </row>
    <row r="1075" spans="3:4" ht="12.75">
      <c r="C1075" s="80"/>
      <c r="D1075" s="80"/>
    </row>
    <row r="1076" spans="3:4" ht="12.75">
      <c r="C1076" s="80"/>
      <c r="D1076" s="80"/>
    </row>
    <row r="1077" spans="3:4" ht="12.75">
      <c r="C1077" s="80"/>
      <c r="D1077" s="80"/>
    </row>
    <row r="1078" spans="3:4" ht="12.75">
      <c r="C1078" s="80"/>
      <c r="D1078" s="80"/>
    </row>
    <row r="1079" spans="3:4" ht="12.75">
      <c r="C1079" s="80"/>
      <c r="D1079" s="80"/>
    </row>
    <row r="1080" spans="3:4" ht="12.75">
      <c r="C1080" s="80"/>
      <c r="D1080" s="80"/>
    </row>
    <row r="1081" spans="3:4" ht="12.75">
      <c r="C1081" s="80"/>
      <c r="D1081" s="80"/>
    </row>
    <row r="1082" spans="3:4" ht="12.75">
      <c r="C1082" s="80"/>
      <c r="D1082" s="80"/>
    </row>
    <row r="1083" spans="3:4" ht="12.75">
      <c r="C1083" s="80"/>
      <c r="D1083" s="80"/>
    </row>
    <row r="1084" spans="3:4" ht="12.75">
      <c r="C1084" s="80"/>
      <c r="D1084" s="80"/>
    </row>
    <row r="1085" spans="3:4" ht="12.75">
      <c r="C1085" s="80"/>
      <c r="D1085" s="80"/>
    </row>
    <row r="1086" spans="3:4" ht="12.75">
      <c r="C1086" s="80"/>
      <c r="D1086" s="80"/>
    </row>
    <row r="1087" spans="3:4" ht="12.75">
      <c r="C1087" s="80"/>
      <c r="D1087" s="80"/>
    </row>
    <row r="1088" spans="3:4" ht="12.75">
      <c r="C1088" s="80"/>
      <c r="D1088" s="80"/>
    </row>
    <row r="1089" spans="3:4" ht="12.75">
      <c r="C1089" s="80"/>
      <c r="D1089" s="80"/>
    </row>
    <row r="1090" spans="3:4" ht="12.75">
      <c r="C1090" s="80"/>
      <c r="D1090" s="80"/>
    </row>
    <row r="1091" spans="3:4" ht="12.75">
      <c r="C1091" s="80"/>
      <c r="D1091" s="80"/>
    </row>
    <row r="1092" spans="3:4" ht="12.75">
      <c r="C1092" s="80"/>
      <c r="D1092" s="80"/>
    </row>
    <row r="1093" spans="3:4" ht="12.75">
      <c r="C1093" s="80"/>
      <c r="D1093" s="80"/>
    </row>
    <row r="1094" spans="3:4" ht="12.75">
      <c r="C1094" s="80"/>
      <c r="D1094" s="80"/>
    </row>
    <row r="1095" spans="3:4" ht="12.75">
      <c r="C1095" s="80"/>
      <c r="D1095" s="80"/>
    </row>
    <row r="1096" spans="3:4" ht="12.75">
      <c r="C1096" s="80"/>
      <c r="D1096" s="80"/>
    </row>
    <row r="1097" spans="3:4" ht="12.75">
      <c r="C1097" s="80"/>
      <c r="D1097" s="80"/>
    </row>
    <row r="1098" spans="3:4" ht="12.75">
      <c r="C1098" s="80"/>
      <c r="D1098" s="80"/>
    </row>
    <row r="1099" spans="3:4" ht="12.75">
      <c r="C1099" s="80"/>
      <c r="D1099" s="80"/>
    </row>
    <row r="1100" spans="3:4" ht="12.75">
      <c r="C1100" s="80"/>
      <c r="D1100" s="80"/>
    </row>
    <row r="1101" spans="3:4" ht="12.75">
      <c r="C1101" s="80"/>
      <c r="D1101" s="80"/>
    </row>
    <row r="1102" spans="3:4" ht="12.75">
      <c r="C1102" s="80"/>
      <c r="D1102" s="80"/>
    </row>
    <row r="1103" spans="3:4" ht="12.75">
      <c r="C1103" s="80"/>
      <c r="D1103" s="80"/>
    </row>
    <row r="1104" spans="3:4" ht="12.75">
      <c r="C1104" s="80"/>
      <c r="D1104" s="80"/>
    </row>
    <row r="1105" spans="3:4" ht="12.75">
      <c r="C1105" s="80"/>
      <c r="D1105" s="80"/>
    </row>
    <row r="1106" spans="3:4" ht="12.75">
      <c r="C1106" s="80"/>
      <c r="D1106" s="80"/>
    </row>
    <row r="1107" spans="3:4" ht="12.75">
      <c r="C1107" s="80"/>
      <c r="D1107" s="80"/>
    </row>
    <row r="1108" spans="3:4" ht="12.75">
      <c r="C1108" s="80"/>
      <c r="D1108" s="80"/>
    </row>
    <row r="1109" spans="3:4" ht="12.75">
      <c r="C1109" s="80"/>
      <c r="D1109" s="80"/>
    </row>
    <row r="1110" spans="3:4" ht="12.75">
      <c r="C1110" s="80"/>
      <c r="D1110" s="80"/>
    </row>
    <row r="1111" spans="3:4" ht="12.75">
      <c r="C1111" s="80"/>
      <c r="D1111" s="80"/>
    </row>
    <row r="1112" spans="3:4" ht="12.75">
      <c r="C1112" s="80"/>
      <c r="D1112" s="80"/>
    </row>
    <row r="1113" spans="3:4" ht="12.75">
      <c r="C1113" s="80"/>
      <c r="D1113" s="80"/>
    </row>
  </sheetData>
  <sheetProtection/>
  <mergeCells count="10">
    <mergeCell ref="D4:H4"/>
    <mergeCell ref="C5:E5"/>
    <mergeCell ref="C7:E7"/>
    <mergeCell ref="D11:G11"/>
    <mergeCell ref="C88:D88"/>
    <mergeCell ref="C91:D91"/>
    <mergeCell ref="C17:D17"/>
    <mergeCell ref="D20:D21"/>
    <mergeCell ref="D22:D23"/>
    <mergeCell ref="C84:D84"/>
  </mergeCells>
  <printOptions horizontalCentered="1"/>
  <pageMargins left="0.29" right="0.27" top="0.4" bottom="0.62" header="0.12" footer="0.28"/>
  <pageSetup horizontalDpi="300" verticalDpi="300" orientation="landscape" paperSize="9" scale="70" r:id="rId1"/>
  <headerFooter alignWithMargins="0"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M1410"/>
  <sheetViews>
    <sheetView tabSelected="1" zoomScalePageLayoutView="0" workbookViewId="0" topLeftCell="C822">
      <selection activeCell="A19" sqref="A19:H20"/>
    </sheetView>
  </sheetViews>
  <sheetFormatPr defaultColWidth="9.140625" defaultRowHeight="12.75"/>
  <cols>
    <col min="1" max="1" width="18.00390625" style="80" hidden="1" customWidth="1"/>
    <col min="2" max="2" width="11.7109375" style="383" hidden="1" customWidth="1"/>
    <col min="3" max="3" width="14.28125" style="1" customWidth="1"/>
    <col min="4" max="4" width="107.421875" style="1" customWidth="1"/>
    <col min="5" max="5" width="19.140625" style="1" customWidth="1"/>
    <col min="6" max="7" width="17.28125" style="1" customWidth="1"/>
    <col min="8" max="8" width="10.7109375" style="1" customWidth="1"/>
    <col min="9" max="9" width="10.140625" style="1" bestFit="1" customWidth="1"/>
    <col min="10" max="10" width="12.28125" style="1" bestFit="1" customWidth="1"/>
    <col min="11" max="16384" width="9.140625" style="1" customWidth="1"/>
  </cols>
  <sheetData>
    <row r="1" spans="1:2" s="179" customFormat="1" ht="19.5" customHeight="1" hidden="1">
      <c r="A1" s="399"/>
      <c r="B1" s="382"/>
    </row>
    <row r="2" spans="1:8" s="179" customFormat="1" ht="28.5" customHeight="1" hidden="1">
      <c r="A2" s="399">
        <v>1</v>
      </c>
      <c r="B2" s="382" t="s">
        <v>658</v>
      </c>
      <c r="C2" s="179">
        <v>3</v>
      </c>
      <c r="D2" s="179">
        <v>4</v>
      </c>
      <c r="E2" s="179">
        <v>5</v>
      </c>
      <c r="F2" s="179">
        <v>6</v>
      </c>
      <c r="G2" s="179">
        <v>7</v>
      </c>
      <c r="H2" s="179">
        <v>8</v>
      </c>
    </row>
    <row r="3" spans="1:2" s="179" customFormat="1" ht="18" customHeight="1">
      <c r="A3" s="399"/>
      <c r="B3" s="382"/>
    </row>
    <row r="4" spans="1:8" s="179" customFormat="1" ht="42.75" customHeight="1">
      <c r="A4" s="399"/>
      <c r="B4" s="382"/>
      <c r="D4" s="186" t="s">
        <v>708</v>
      </c>
      <c r="E4" s="293"/>
      <c r="F4" s="293"/>
      <c r="G4" s="181"/>
      <c r="H4" s="181"/>
    </row>
    <row r="5" spans="3:5" ht="16.5" customHeight="1" hidden="1">
      <c r="C5" s="648"/>
      <c r="D5" s="649"/>
      <c r="E5" s="649"/>
    </row>
    <row r="6" spans="3:5" ht="8.25" customHeight="1" hidden="1">
      <c r="C6" s="180"/>
      <c r="D6" s="180"/>
      <c r="E6" s="181"/>
    </row>
    <row r="7" spans="3:5" ht="21" customHeight="1" hidden="1">
      <c r="C7" s="650"/>
      <c r="D7" s="637"/>
      <c r="E7" s="637"/>
    </row>
    <row r="8" spans="3:5" ht="15.75" customHeight="1" hidden="1">
      <c r="C8" s="182"/>
      <c r="D8" s="4"/>
      <c r="E8" s="4"/>
    </row>
    <row r="9" spans="3:5" ht="12.75" customHeight="1">
      <c r="C9" s="182"/>
      <c r="D9" s="4"/>
      <c r="E9" s="4"/>
    </row>
    <row r="10" spans="3:8" ht="30" customHeight="1" hidden="1">
      <c r="C10" s="651"/>
      <c r="D10" s="661"/>
      <c r="E10" s="661"/>
      <c r="F10" s="661"/>
      <c r="G10" s="661"/>
      <c r="H10" s="635"/>
    </row>
    <row r="11" spans="3:9" ht="20.25" customHeight="1">
      <c r="C11" s="184"/>
      <c r="D11" s="187"/>
      <c r="E11" s="187"/>
      <c r="F11" s="187"/>
      <c r="G11" s="187"/>
      <c r="H11"/>
      <c r="I11" s="88">
        <f>4953739.52-4960117.02</f>
        <v>-6377.5</v>
      </c>
    </row>
    <row r="12" spans="3:9" ht="10.5" customHeight="1" hidden="1">
      <c r="C12" s="183"/>
      <c r="D12" s="182"/>
      <c r="E12" s="4"/>
      <c r="F12" s="4"/>
      <c r="G12" s="4"/>
      <c r="H12" s="4"/>
      <c r="I12" s="88"/>
    </row>
    <row r="13" spans="3:9" ht="21" customHeight="1">
      <c r="C13" s="188"/>
      <c r="D13" s="189" t="s">
        <v>707</v>
      </c>
      <c r="E13" s="190">
        <f>E24+E87+E259+E520+E727</f>
        <v>41500000</v>
      </c>
      <c r="F13" s="190">
        <f>F24+F87+F259+F520+F727</f>
        <v>41500000</v>
      </c>
      <c r="G13" s="190">
        <f>G24+G87+G259+G520+G727</f>
        <v>8020495.76</v>
      </c>
      <c r="H13" s="294">
        <f>G13/F13*100</f>
        <v>19.326495807228916</v>
      </c>
      <c r="I13" s="88">
        <f>4777.5+1600</f>
        <v>6377.5</v>
      </c>
    </row>
    <row r="14" spans="1:4" s="191" customFormat="1" ht="31.5" customHeight="1" hidden="1">
      <c r="A14" s="400"/>
      <c r="B14" s="384"/>
      <c r="C14" s="657"/>
      <c r="D14" s="637"/>
    </row>
    <row r="15" spans="3:4" ht="19.5" customHeight="1" hidden="1" thickBot="1">
      <c r="C15" s="192"/>
      <c r="D15" s="193"/>
    </row>
    <row r="16" spans="1:8" s="198" customFormat="1" ht="26.25" customHeight="1" hidden="1" thickBot="1">
      <c r="A16" s="401"/>
      <c r="B16" s="385"/>
      <c r="C16" s="194"/>
      <c r="D16" s="195"/>
      <c r="E16" s="196"/>
      <c r="F16" s="197"/>
      <c r="G16" s="197"/>
      <c r="H16" s="197"/>
    </row>
    <row r="17" spans="1:8" s="198" customFormat="1" ht="44.25" customHeight="1">
      <c r="A17" s="401"/>
      <c r="B17" s="385" t="s">
        <v>98</v>
      </c>
      <c r="C17" s="199"/>
      <c r="D17" s="658" t="s">
        <v>92</v>
      </c>
      <c r="E17" s="15" t="s">
        <v>1024</v>
      </c>
      <c r="F17" s="15" t="s">
        <v>1025</v>
      </c>
      <c r="G17" s="404" t="s">
        <v>1058</v>
      </c>
      <c r="H17" s="15" t="s">
        <v>575</v>
      </c>
    </row>
    <row r="18" spans="1:8" s="198" customFormat="1" ht="15" customHeight="1" hidden="1">
      <c r="A18" s="401"/>
      <c r="B18" s="385"/>
      <c r="C18" s="199"/>
      <c r="D18" s="659"/>
      <c r="E18" s="200"/>
      <c r="F18" s="201"/>
      <c r="G18" s="201"/>
      <c r="H18" s="201"/>
    </row>
    <row r="19" spans="1:8" s="198" customFormat="1" ht="16.5" customHeight="1" hidden="1">
      <c r="A19" s="401"/>
      <c r="B19" s="385"/>
      <c r="C19" s="202"/>
      <c r="D19" s="660"/>
      <c r="E19" s="203"/>
      <c r="F19" s="204"/>
      <c r="G19" s="204"/>
      <c r="H19" s="204"/>
    </row>
    <row r="20" spans="1:8" s="206" customFormat="1" ht="18.75" customHeight="1" hidden="1">
      <c r="A20" s="402"/>
      <c r="B20" s="386"/>
      <c r="C20" s="205"/>
      <c r="D20" s="637"/>
      <c r="E20" s="200"/>
      <c r="F20" s="201"/>
      <c r="G20" s="201"/>
      <c r="H20" s="201"/>
    </row>
    <row r="21" spans="1:8" s="206" customFormat="1" ht="15.75" customHeight="1" hidden="1">
      <c r="A21" s="402"/>
      <c r="B21" s="386"/>
      <c r="C21" s="205"/>
      <c r="D21" s="207"/>
      <c r="E21" s="208"/>
      <c r="F21" s="209"/>
      <c r="G21" s="209"/>
      <c r="H21" s="209"/>
    </row>
    <row r="22" spans="1:8" s="206" customFormat="1" ht="15.75" customHeight="1" hidden="1">
      <c r="A22" s="402"/>
      <c r="B22" s="386"/>
      <c r="C22" s="205"/>
      <c r="D22" s="210"/>
      <c r="E22" s="200"/>
      <c r="F22" s="201"/>
      <c r="G22" s="201"/>
      <c r="H22" s="201"/>
    </row>
    <row r="23" spans="1:8" s="167" customFormat="1" ht="21" customHeight="1">
      <c r="A23" s="398"/>
      <c r="B23" s="387"/>
      <c r="C23" s="295"/>
      <c r="D23" s="364" t="s">
        <v>93</v>
      </c>
      <c r="E23" s="296"/>
      <c r="F23" s="297"/>
      <c r="G23" s="296"/>
      <c r="H23" s="298"/>
    </row>
    <row r="24" spans="1:8" s="167" customFormat="1" ht="18" customHeight="1">
      <c r="A24" s="398"/>
      <c r="B24" s="387"/>
      <c r="C24" s="211"/>
      <c r="D24" s="365" t="s">
        <v>579</v>
      </c>
      <c r="E24" s="299">
        <f>E26+E55</f>
        <v>1298000</v>
      </c>
      <c r="F24" s="300">
        <f>F26+F55</f>
        <v>1298000</v>
      </c>
      <c r="G24" s="301">
        <f>G26+G55</f>
        <v>618805.5</v>
      </c>
      <c r="H24" s="299">
        <f aca="true" t="shared" si="0" ref="H24:H34">G24/F24*100</f>
        <v>47.673767334360555</v>
      </c>
    </row>
    <row r="25" spans="1:55" s="167" customFormat="1" ht="18" customHeight="1">
      <c r="A25" s="398"/>
      <c r="B25" s="387"/>
      <c r="C25" s="592" t="s">
        <v>978</v>
      </c>
      <c r="D25" s="596" t="s">
        <v>979</v>
      </c>
      <c r="E25" s="595">
        <v>1298000</v>
      </c>
      <c r="F25" s="595">
        <v>1298000</v>
      </c>
      <c r="G25" s="595">
        <v>618805.5</v>
      </c>
      <c r="H25" s="597">
        <f t="shared" si="0"/>
        <v>47.673767334360555</v>
      </c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4"/>
      <c r="T25" s="594"/>
      <c r="U25" s="594"/>
      <c r="V25" s="594"/>
      <c r="W25" s="594"/>
      <c r="X25" s="594"/>
      <c r="Y25" s="594"/>
      <c r="Z25" s="594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>
        <f>AZ24</f>
        <v>0</v>
      </c>
      <c r="BA25" s="595"/>
      <c r="BB25" s="595">
        <f>BB24</f>
        <v>0</v>
      </c>
      <c r="BC25" s="595">
        <f>BC24</f>
        <v>0</v>
      </c>
    </row>
    <row r="26" spans="1:8" s="167" customFormat="1" ht="20.25" customHeight="1">
      <c r="A26" s="398"/>
      <c r="B26" s="387"/>
      <c r="C26" s="243"/>
      <c r="D26" s="366" t="s">
        <v>633</v>
      </c>
      <c r="E26" s="302">
        <f>E32</f>
        <v>905000</v>
      </c>
      <c r="F26" s="302">
        <f>F32</f>
        <v>905000</v>
      </c>
      <c r="G26" s="303">
        <f>G32</f>
        <v>419068.6</v>
      </c>
      <c r="H26" s="304">
        <f t="shared" si="0"/>
        <v>46.3059226519337</v>
      </c>
    </row>
    <row r="27" spans="1:8" s="167" customFormat="1" ht="18.75" customHeight="1">
      <c r="A27" s="398"/>
      <c r="B27" s="387"/>
      <c r="C27" s="628" t="s">
        <v>581</v>
      </c>
      <c r="D27" s="305" t="s">
        <v>582</v>
      </c>
      <c r="E27" s="306">
        <f>E28</f>
        <v>905000</v>
      </c>
      <c r="F27" s="306">
        <f>F28</f>
        <v>905000</v>
      </c>
      <c r="G27" s="306">
        <f>G28</f>
        <v>419068.6</v>
      </c>
      <c r="H27" s="306">
        <f t="shared" si="0"/>
        <v>46.3059226519337</v>
      </c>
    </row>
    <row r="28" spans="1:8" s="167" customFormat="1" ht="18" customHeight="1">
      <c r="A28" s="398"/>
      <c r="B28" s="387"/>
      <c r="C28" s="630" t="s">
        <v>583</v>
      </c>
      <c r="D28" s="307" t="s">
        <v>584</v>
      </c>
      <c r="E28" s="308">
        <f>E32</f>
        <v>905000</v>
      </c>
      <c r="F28" s="308">
        <f>F32</f>
        <v>905000</v>
      </c>
      <c r="G28" s="308">
        <f>G32</f>
        <v>419068.6</v>
      </c>
      <c r="H28" s="308">
        <f t="shared" si="0"/>
        <v>46.3059226519337</v>
      </c>
    </row>
    <row r="29" spans="1:8" s="167" customFormat="1" ht="18" customHeight="1">
      <c r="A29" s="398"/>
      <c r="B29" s="387"/>
      <c r="C29" s="598" t="s">
        <v>980</v>
      </c>
      <c r="D29" s="599" t="s">
        <v>871</v>
      </c>
      <c r="E29" s="601">
        <v>695000</v>
      </c>
      <c r="F29" s="601">
        <v>695000</v>
      </c>
      <c r="G29" s="601">
        <v>349083.5</v>
      </c>
      <c r="H29" s="600">
        <f t="shared" si="0"/>
        <v>50.227841726618706</v>
      </c>
    </row>
    <row r="30" spans="1:8" s="167" customFormat="1" ht="18" customHeight="1">
      <c r="A30" s="398"/>
      <c r="B30" s="387"/>
      <c r="C30" s="598" t="s">
        <v>984</v>
      </c>
      <c r="D30" s="599" t="s">
        <v>866</v>
      </c>
      <c r="E30" s="601">
        <v>190000</v>
      </c>
      <c r="F30" s="601">
        <v>190000</v>
      </c>
      <c r="G30" s="601">
        <v>58485.1</v>
      </c>
      <c r="H30" s="600"/>
    </row>
    <row r="31" spans="1:8" s="167" customFormat="1" ht="18" customHeight="1">
      <c r="A31" s="398"/>
      <c r="B31" s="387"/>
      <c r="C31" s="598" t="s">
        <v>981</v>
      </c>
      <c r="D31" s="599" t="s">
        <v>867</v>
      </c>
      <c r="E31" s="601">
        <v>20000</v>
      </c>
      <c r="F31" s="601">
        <v>20000</v>
      </c>
      <c r="G31" s="601">
        <v>11500</v>
      </c>
      <c r="H31" s="600">
        <f t="shared" si="0"/>
        <v>57.49999999999999</v>
      </c>
    </row>
    <row r="32" spans="1:8" s="167" customFormat="1" ht="18.75" customHeight="1">
      <c r="A32" s="398"/>
      <c r="B32" s="387"/>
      <c r="C32" s="112">
        <v>3</v>
      </c>
      <c r="D32" s="112" t="s">
        <v>431</v>
      </c>
      <c r="E32" s="114">
        <f>E33+E46</f>
        <v>905000</v>
      </c>
      <c r="F32" s="114">
        <f>F33+F46</f>
        <v>905000</v>
      </c>
      <c r="G32" s="114">
        <f>G33+G46</f>
        <v>419068.6</v>
      </c>
      <c r="H32" s="114">
        <f t="shared" si="0"/>
        <v>46.3059226519337</v>
      </c>
    </row>
    <row r="33" spans="1:8" s="167" customFormat="1" ht="15.75">
      <c r="A33" s="398"/>
      <c r="B33" s="387"/>
      <c r="C33" s="115">
        <v>32</v>
      </c>
      <c r="D33" s="116" t="s">
        <v>448</v>
      </c>
      <c r="E33" s="117">
        <f>E34+E39</f>
        <v>830000</v>
      </c>
      <c r="F33" s="117">
        <f>F34+F39</f>
        <v>830000</v>
      </c>
      <c r="G33" s="117">
        <f>G34+G39</f>
        <v>412568.6</v>
      </c>
      <c r="H33" s="117">
        <f t="shared" si="0"/>
        <v>49.707060240963855</v>
      </c>
    </row>
    <row r="34" spans="1:8" s="167" customFormat="1" ht="15.75">
      <c r="A34" s="398"/>
      <c r="B34" s="387"/>
      <c r="C34" s="27">
        <v>323</v>
      </c>
      <c r="D34" s="28" t="s">
        <v>454</v>
      </c>
      <c r="E34" s="69">
        <f>E36+E38</f>
        <v>170000</v>
      </c>
      <c r="F34" s="69">
        <f>F36+F38</f>
        <v>170000</v>
      </c>
      <c r="G34" s="69">
        <f>G36+G38</f>
        <v>62728.3</v>
      </c>
      <c r="H34" s="218">
        <f t="shared" si="0"/>
        <v>36.899</v>
      </c>
    </row>
    <row r="35" spans="1:8" s="167" customFormat="1" ht="15.75" customHeight="1" hidden="1">
      <c r="A35" s="398"/>
      <c r="B35" s="387"/>
      <c r="C35" s="27"/>
      <c r="D35" s="28"/>
      <c r="E35" s="69"/>
      <c r="F35" s="69"/>
      <c r="G35" s="69"/>
      <c r="H35" s="69"/>
    </row>
    <row r="36" spans="1:8" s="167" customFormat="1" ht="14.25" customHeight="1">
      <c r="A36" s="118">
        <v>3233</v>
      </c>
      <c r="B36" s="387" t="s">
        <v>94</v>
      </c>
      <c r="C36" s="118">
        <v>3233</v>
      </c>
      <c r="D36" s="121" t="s">
        <v>463</v>
      </c>
      <c r="E36" s="68">
        <v>150000</v>
      </c>
      <c r="F36" s="68">
        <v>150000</v>
      </c>
      <c r="G36" s="68">
        <v>62728.3</v>
      </c>
      <c r="H36" s="224">
        <f aca="true" t="shared" si="1" ref="H36:H77">G36/F36*100</f>
        <v>41.81886666666667</v>
      </c>
    </row>
    <row r="37" spans="1:8" s="167" customFormat="1" ht="12" customHeight="1" hidden="1">
      <c r="A37" s="398"/>
      <c r="B37" s="387"/>
      <c r="C37" s="118">
        <v>3233</v>
      </c>
      <c r="D37" s="121" t="s">
        <v>585</v>
      </c>
      <c r="E37" s="68"/>
      <c r="F37" s="68"/>
      <c r="G37" s="68"/>
      <c r="H37" s="224" t="e">
        <f t="shared" si="1"/>
        <v>#DIV/0!</v>
      </c>
    </row>
    <row r="38" spans="1:8" ht="15.75" customHeight="1">
      <c r="A38" s="80">
        <v>3239</v>
      </c>
      <c r="B38" s="383" t="s">
        <v>94</v>
      </c>
      <c r="C38" s="118">
        <v>3239</v>
      </c>
      <c r="D38" s="121" t="s">
        <v>586</v>
      </c>
      <c r="E38" s="68">
        <v>20000</v>
      </c>
      <c r="F38" s="68">
        <v>20000</v>
      </c>
      <c r="G38" s="68"/>
      <c r="H38" s="224">
        <f t="shared" si="1"/>
        <v>0</v>
      </c>
    </row>
    <row r="39" spans="1:8" s="167" customFormat="1" ht="15.75">
      <c r="A39" s="398"/>
      <c r="B39" s="387"/>
      <c r="C39" s="27">
        <v>329</v>
      </c>
      <c r="D39" s="28" t="s">
        <v>472</v>
      </c>
      <c r="E39" s="69">
        <f>E40+E41+E43+E44+E45</f>
        <v>660000</v>
      </c>
      <c r="F39" s="69">
        <f>F40+F41+F43+F44+F45</f>
        <v>660000</v>
      </c>
      <c r="G39" s="69">
        <f>G40+G41+G43+G44+G45</f>
        <v>349840.3</v>
      </c>
      <c r="H39" s="218">
        <f t="shared" si="1"/>
        <v>53.006106060606065</v>
      </c>
    </row>
    <row r="40" spans="1:8" ht="14.25">
      <c r="A40" s="118">
        <v>32911000</v>
      </c>
      <c r="B40" s="387" t="s">
        <v>94</v>
      </c>
      <c r="C40" s="118">
        <v>3291</v>
      </c>
      <c r="D40" s="121" t="s">
        <v>587</v>
      </c>
      <c r="E40" s="68">
        <v>160000</v>
      </c>
      <c r="F40" s="68">
        <v>160000</v>
      </c>
      <c r="G40" s="68">
        <v>66775.2</v>
      </c>
      <c r="H40" s="224">
        <f t="shared" si="1"/>
        <v>41.7345</v>
      </c>
    </row>
    <row r="41" spans="1:8" ht="16.5" customHeight="1">
      <c r="A41" s="396" t="s">
        <v>195</v>
      </c>
      <c r="B41" s="387" t="s">
        <v>94</v>
      </c>
      <c r="C41" s="118">
        <v>3291</v>
      </c>
      <c r="D41" s="121" t="s">
        <v>341</v>
      </c>
      <c r="E41" s="68">
        <v>100000</v>
      </c>
      <c r="F41" s="68">
        <v>100000</v>
      </c>
      <c r="G41" s="68">
        <v>58485.1</v>
      </c>
      <c r="H41" s="224">
        <f t="shared" si="1"/>
        <v>58.4851</v>
      </c>
    </row>
    <row r="42" spans="3:8" ht="14.25" customHeight="1" hidden="1">
      <c r="C42" s="118">
        <v>3291</v>
      </c>
      <c r="D42" s="121" t="s">
        <v>589</v>
      </c>
      <c r="E42" s="68"/>
      <c r="F42" s="68"/>
      <c r="G42" s="68"/>
      <c r="H42" s="224" t="e">
        <f t="shared" si="1"/>
        <v>#DIV/0!</v>
      </c>
    </row>
    <row r="43" spans="1:8" ht="14.25">
      <c r="A43" s="118">
        <v>3293</v>
      </c>
      <c r="B43" s="387" t="s">
        <v>94</v>
      </c>
      <c r="C43" s="118">
        <v>3293</v>
      </c>
      <c r="D43" s="121" t="s">
        <v>475</v>
      </c>
      <c r="E43" s="68">
        <v>50000</v>
      </c>
      <c r="F43" s="68">
        <v>50000</v>
      </c>
      <c r="G43" s="68">
        <v>19912.77</v>
      </c>
      <c r="H43" s="224">
        <f t="shared" si="1"/>
        <v>39.82554</v>
      </c>
    </row>
    <row r="44" spans="1:10" ht="14.25">
      <c r="A44" s="118">
        <v>32999007</v>
      </c>
      <c r="B44" s="387" t="s">
        <v>94</v>
      </c>
      <c r="C44" s="118">
        <v>3299</v>
      </c>
      <c r="D44" s="121" t="s">
        <v>687</v>
      </c>
      <c r="E44" s="68">
        <v>300000</v>
      </c>
      <c r="F44" s="68">
        <v>300000</v>
      </c>
      <c r="G44" s="68">
        <v>204667.23</v>
      </c>
      <c r="H44" s="224">
        <f t="shared" si="1"/>
        <v>68.22241</v>
      </c>
      <c r="J44" s="270"/>
    </row>
    <row r="45" spans="1:8" ht="15.75" customHeight="1">
      <c r="A45" s="118">
        <v>32999006</v>
      </c>
      <c r="B45" s="387" t="s">
        <v>94</v>
      </c>
      <c r="C45" s="118">
        <v>3299</v>
      </c>
      <c r="D45" s="121" t="s">
        <v>316</v>
      </c>
      <c r="E45" s="68">
        <v>50000</v>
      </c>
      <c r="F45" s="68">
        <v>50000</v>
      </c>
      <c r="G45" s="68"/>
      <c r="H45" s="224">
        <f t="shared" si="1"/>
        <v>0</v>
      </c>
    </row>
    <row r="46" spans="1:8" s="167" customFormat="1" ht="17.25" customHeight="1">
      <c r="A46" s="398"/>
      <c r="B46" s="387"/>
      <c r="C46" s="115">
        <v>38</v>
      </c>
      <c r="D46" s="116" t="s">
        <v>498</v>
      </c>
      <c r="E46" s="117">
        <f>E47+E49</f>
        <v>75000</v>
      </c>
      <c r="F46" s="117">
        <f>F47+F49</f>
        <v>75000</v>
      </c>
      <c r="G46" s="117">
        <f>G47+G49</f>
        <v>6500</v>
      </c>
      <c r="H46" s="117">
        <f t="shared" si="1"/>
        <v>8.666666666666668</v>
      </c>
    </row>
    <row r="47" spans="1:8" s="167" customFormat="1" ht="15.75">
      <c r="A47" s="398"/>
      <c r="B47" s="387"/>
      <c r="C47" s="27">
        <v>381</v>
      </c>
      <c r="D47" s="28" t="s">
        <v>499</v>
      </c>
      <c r="E47" s="69">
        <f>E48</f>
        <v>25000</v>
      </c>
      <c r="F47" s="69">
        <f>F48</f>
        <v>25000</v>
      </c>
      <c r="G47" s="69">
        <f>G48</f>
        <v>6500</v>
      </c>
      <c r="H47" s="309">
        <f t="shared" si="1"/>
        <v>26</v>
      </c>
    </row>
    <row r="48" spans="1:8" ht="15" customHeight="1">
      <c r="A48" s="118">
        <v>3811</v>
      </c>
      <c r="B48" s="383" t="s">
        <v>94</v>
      </c>
      <c r="C48" s="118">
        <v>3811</v>
      </c>
      <c r="D48" s="121" t="s">
        <v>591</v>
      </c>
      <c r="E48" s="68">
        <v>25000</v>
      </c>
      <c r="F48" s="68">
        <v>25000</v>
      </c>
      <c r="G48" s="68">
        <v>6500</v>
      </c>
      <c r="H48" s="224">
        <f t="shared" si="1"/>
        <v>26</v>
      </c>
    </row>
    <row r="49" spans="1:8" s="167" customFormat="1" ht="19.5" customHeight="1">
      <c r="A49" s="398"/>
      <c r="B49" s="387"/>
      <c r="C49" s="27">
        <v>385</v>
      </c>
      <c r="D49" s="28" t="s">
        <v>509</v>
      </c>
      <c r="E49" s="69">
        <f>E54</f>
        <v>50000</v>
      </c>
      <c r="F49" s="69">
        <f>F54</f>
        <v>50000</v>
      </c>
      <c r="G49" s="69">
        <f>G54</f>
        <v>0</v>
      </c>
      <c r="H49" s="309">
        <f t="shared" si="1"/>
        <v>0</v>
      </c>
    </row>
    <row r="50" spans="3:8" ht="21" customHeight="1" hidden="1">
      <c r="C50" s="31"/>
      <c r="D50" s="32"/>
      <c r="E50" s="68"/>
      <c r="F50" s="68"/>
      <c r="G50" s="68"/>
      <c r="H50" s="224" t="e">
        <f t="shared" si="1"/>
        <v>#DIV/0!</v>
      </c>
    </row>
    <row r="51" spans="4:8" ht="18.75" customHeight="1" hidden="1">
      <c r="D51" s="310"/>
      <c r="E51" s="311"/>
      <c r="F51" s="311"/>
      <c r="G51" s="311"/>
      <c r="H51" s="224" t="e">
        <f t="shared" si="1"/>
        <v>#DIV/0!</v>
      </c>
    </row>
    <row r="52" spans="4:8" ht="17.25" customHeight="1" hidden="1">
      <c r="D52" s="269"/>
      <c r="E52" s="312"/>
      <c r="F52" s="312"/>
      <c r="G52" s="312"/>
      <c r="H52" s="224" t="e">
        <f t="shared" si="1"/>
        <v>#DIV/0!</v>
      </c>
    </row>
    <row r="53" spans="3:8" ht="15" customHeight="1" hidden="1">
      <c r="C53" s="240"/>
      <c r="D53" s="269"/>
      <c r="E53" s="313"/>
      <c r="F53" s="313"/>
      <c r="G53" s="313"/>
      <c r="H53" s="224" t="e">
        <f t="shared" si="1"/>
        <v>#DIV/0!</v>
      </c>
    </row>
    <row r="54" spans="3:8" ht="15.75" customHeight="1">
      <c r="C54" s="118">
        <v>3851</v>
      </c>
      <c r="D54" s="121" t="s">
        <v>592</v>
      </c>
      <c r="E54" s="68">
        <v>50000</v>
      </c>
      <c r="F54" s="68">
        <v>50000</v>
      </c>
      <c r="G54" s="68"/>
      <c r="H54" s="224">
        <f t="shared" si="1"/>
        <v>0</v>
      </c>
    </row>
    <row r="55" spans="1:8" s="167" customFormat="1" ht="21" customHeight="1">
      <c r="A55" s="398"/>
      <c r="B55" s="387"/>
      <c r="C55" s="243"/>
      <c r="D55" s="366" t="s">
        <v>635</v>
      </c>
      <c r="E55" s="314">
        <f>E59</f>
        <v>393000</v>
      </c>
      <c r="F55" s="314">
        <f>F59</f>
        <v>393000</v>
      </c>
      <c r="G55" s="314">
        <f>G59</f>
        <v>199736.9</v>
      </c>
      <c r="H55" s="304">
        <f t="shared" si="1"/>
        <v>50.82363867684479</v>
      </c>
    </row>
    <row r="56" spans="1:8" s="167" customFormat="1" ht="19.5" customHeight="1">
      <c r="A56" s="398"/>
      <c r="B56" s="387"/>
      <c r="C56" s="628" t="s">
        <v>594</v>
      </c>
      <c r="D56" s="305" t="s">
        <v>595</v>
      </c>
      <c r="E56" s="306">
        <f aca="true" t="shared" si="2" ref="E56:G59">E57</f>
        <v>393000</v>
      </c>
      <c r="F56" s="306">
        <f t="shared" si="2"/>
        <v>393000</v>
      </c>
      <c r="G56" s="306">
        <f t="shared" si="2"/>
        <v>199736.9</v>
      </c>
      <c r="H56" s="306">
        <f t="shared" si="1"/>
        <v>50.82363867684479</v>
      </c>
    </row>
    <row r="57" spans="1:8" s="167" customFormat="1" ht="18" customHeight="1">
      <c r="A57" s="398"/>
      <c r="B57" s="387"/>
      <c r="C57" s="630" t="s">
        <v>596</v>
      </c>
      <c r="D57" s="457" t="s">
        <v>597</v>
      </c>
      <c r="E57" s="308">
        <f>E59</f>
        <v>393000</v>
      </c>
      <c r="F57" s="466">
        <f>F59</f>
        <v>393000</v>
      </c>
      <c r="G57" s="308">
        <f>G59</f>
        <v>199736.9</v>
      </c>
      <c r="H57" s="308">
        <f t="shared" si="1"/>
        <v>50.82363867684479</v>
      </c>
    </row>
    <row r="58" spans="1:8" s="167" customFormat="1" ht="18" customHeight="1">
      <c r="A58" s="398"/>
      <c r="B58" s="387"/>
      <c r="C58" s="598" t="s">
        <v>980</v>
      </c>
      <c r="D58" s="599" t="s">
        <v>871</v>
      </c>
      <c r="E58" s="601">
        <v>393000</v>
      </c>
      <c r="F58" s="601">
        <v>393000</v>
      </c>
      <c r="G58" s="601">
        <v>199736.9</v>
      </c>
      <c r="H58" s="600">
        <f t="shared" si="1"/>
        <v>50.82363867684479</v>
      </c>
    </row>
    <row r="59" spans="1:8" s="167" customFormat="1" ht="18" customHeight="1">
      <c r="A59" s="398"/>
      <c r="B59" s="387"/>
      <c r="C59" s="452">
        <v>3</v>
      </c>
      <c r="D59" s="112" t="s">
        <v>431</v>
      </c>
      <c r="E59" s="461">
        <f t="shared" si="2"/>
        <v>393000</v>
      </c>
      <c r="F59" s="114">
        <f t="shared" si="2"/>
        <v>393000</v>
      </c>
      <c r="G59" s="331">
        <f t="shared" si="2"/>
        <v>199736.9</v>
      </c>
      <c r="H59" s="114">
        <f t="shared" si="1"/>
        <v>50.82363867684479</v>
      </c>
    </row>
    <row r="60" spans="1:8" s="167" customFormat="1" ht="15.75">
      <c r="A60" s="398"/>
      <c r="B60" s="387"/>
      <c r="C60" s="115">
        <v>32</v>
      </c>
      <c r="D60" s="129" t="s">
        <v>448</v>
      </c>
      <c r="E60" s="117">
        <f>E61+E66+E84</f>
        <v>393000</v>
      </c>
      <c r="F60" s="467">
        <f>F61+F66+F84</f>
        <v>393000</v>
      </c>
      <c r="G60" s="117">
        <f>G61+G66+G84</f>
        <v>199736.9</v>
      </c>
      <c r="H60" s="117">
        <f t="shared" si="1"/>
        <v>50.82363867684479</v>
      </c>
    </row>
    <row r="61" spans="1:8" s="167" customFormat="1" ht="15.75">
      <c r="A61" s="398"/>
      <c r="B61" s="387"/>
      <c r="C61" s="27">
        <v>322</v>
      </c>
      <c r="D61" s="28" t="s">
        <v>598</v>
      </c>
      <c r="E61" s="69">
        <f>E63+E65</f>
        <v>38000</v>
      </c>
      <c r="F61" s="69">
        <f>F63+F65</f>
        <v>38000</v>
      </c>
      <c r="G61" s="69">
        <f>G63+G65</f>
        <v>7165.99</v>
      </c>
      <c r="H61" s="309">
        <f t="shared" si="1"/>
        <v>18.857868421052633</v>
      </c>
    </row>
    <row r="62" spans="3:8" ht="12.75" customHeight="1" hidden="1">
      <c r="C62" s="31">
        <v>3221</v>
      </c>
      <c r="D62" s="32" t="s">
        <v>455</v>
      </c>
      <c r="E62" s="68">
        <v>0</v>
      </c>
      <c r="F62" s="68">
        <v>0</v>
      </c>
      <c r="G62" s="68">
        <v>0</v>
      </c>
      <c r="H62" s="224" t="e">
        <f t="shared" si="1"/>
        <v>#DIV/0!</v>
      </c>
    </row>
    <row r="63" spans="1:8" ht="14.25">
      <c r="A63" s="118">
        <v>3223</v>
      </c>
      <c r="B63" s="383" t="s">
        <v>96</v>
      </c>
      <c r="C63" s="118">
        <v>3223</v>
      </c>
      <c r="D63" s="121" t="s">
        <v>457</v>
      </c>
      <c r="E63" s="68">
        <v>23000</v>
      </c>
      <c r="F63" s="68">
        <v>23000</v>
      </c>
      <c r="G63" s="68">
        <v>7165.99</v>
      </c>
      <c r="H63" s="224">
        <f t="shared" si="1"/>
        <v>31.156478260869562</v>
      </c>
    </row>
    <row r="64" spans="1:8" ht="12.75" customHeight="1" hidden="1">
      <c r="A64" s="118">
        <v>3224</v>
      </c>
      <c r="C64" s="118">
        <v>3224</v>
      </c>
      <c r="D64" s="121" t="s">
        <v>599</v>
      </c>
      <c r="E64" s="68">
        <v>0</v>
      </c>
      <c r="F64" s="68">
        <v>0</v>
      </c>
      <c r="G64" s="68">
        <v>0</v>
      </c>
      <c r="H64" s="224" t="e">
        <f t="shared" si="1"/>
        <v>#DIV/0!</v>
      </c>
    </row>
    <row r="65" spans="1:8" ht="14.25" customHeight="1">
      <c r="A65" s="118">
        <v>3224</v>
      </c>
      <c r="B65" s="383" t="s">
        <v>96</v>
      </c>
      <c r="C65" s="118">
        <v>3224</v>
      </c>
      <c r="D65" s="121" t="s">
        <v>458</v>
      </c>
      <c r="E65" s="68">
        <v>15000</v>
      </c>
      <c r="F65" s="68">
        <v>15000</v>
      </c>
      <c r="G65" s="68"/>
      <c r="H65" s="224">
        <f t="shared" si="1"/>
        <v>0</v>
      </c>
    </row>
    <row r="66" spans="1:8" s="167" customFormat="1" ht="15.75" customHeight="1">
      <c r="A66" s="398"/>
      <c r="B66" s="387"/>
      <c r="C66" s="27">
        <v>323</v>
      </c>
      <c r="D66" s="28" t="s">
        <v>454</v>
      </c>
      <c r="E66" s="69">
        <f>E69+E82+E83</f>
        <v>355000</v>
      </c>
      <c r="F66" s="69">
        <f>F69+F82+F83</f>
        <v>355000</v>
      </c>
      <c r="G66" s="69">
        <f>G69+G82+G83</f>
        <v>192570.91</v>
      </c>
      <c r="H66" s="133">
        <f t="shared" si="1"/>
        <v>54.24532676056339</v>
      </c>
    </row>
    <row r="67" spans="3:8" ht="12.75" customHeight="1" hidden="1">
      <c r="C67" s="31">
        <v>3231</v>
      </c>
      <c r="D67" s="32" t="s">
        <v>461</v>
      </c>
      <c r="E67" s="68">
        <v>0</v>
      </c>
      <c r="F67" s="68">
        <v>0</v>
      </c>
      <c r="G67" s="68">
        <v>0</v>
      </c>
      <c r="H67" s="224" t="e">
        <f t="shared" si="1"/>
        <v>#DIV/0!</v>
      </c>
    </row>
    <row r="68" spans="3:8" ht="12.75" customHeight="1" hidden="1">
      <c r="C68" s="118">
        <v>3232</v>
      </c>
      <c r="D68" s="121" t="s">
        <v>462</v>
      </c>
      <c r="E68" s="68"/>
      <c r="F68" s="68"/>
      <c r="G68" s="68"/>
      <c r="H68" s="224" t="e">
        <f t="shared" si="1"/>
        <v>#DIV/0!</v>
      </c>
    </row>
    <row r="69" spans="3:8" ht="15.75" customHeight="1">
      <c r="C69" s="134">
        <v>3232</v>
      </c>
      <c r="D69" s="343" t="s">
        <v>600</v>
      </c>
      <c r="E69" s="58">
        <f>E70+E71+E72+E73+E75+E76+E77</f>
        <v>355000</v>
      </c>
      <c r="F69" s="58">
        <f>F70+F71+F72+F73+F75+F76+F77</f>
        <v>355000</v>
      </c>
      <c r="G69" s="58">
        <f>G70+G71+G72+G73+G75+G76+G77+G81</f>
        <v>192570.91</v>
      </c>
      <c r="H69" s="224">
        <f t="shared" si="1"/>
        <v>54.24532676056339</v>
      </c>
    </row>
    <row r="70" spans="1:8" ht="15" customHeight="1">
      <c r="A70" s="118">
        <v>32321013</v>
      </c>
      <c r="B70" s="383" t="s">
        <v>96</v>
      </c>
      <c r="C70" s="118"/>
      <c r="D70" s="315" t="s">
        <v>601</v>
      </c>
      <c r="E70" s="68">
        <v>25000</v>
      </c>
      <c r="F70" s="68">
        <v>25000</v>
      </c>
      <c r="G70" s="68">
        <v>24762.5</v>
      </c>
      <c r="H70" s="224">
        <f t="shared" si="1"/>
        <v>99.05000000000001</v>
      </c>
    </row>
    <row r="71" spans="1:8" ht="14.25" customHeight="1">
      <c r="A71" s="118">
        <v>32321107</v>
      </c>
      <c r="B71" s="383" t="s">
        <v>96</v>
      </c>
      <c r="C71" s="118"/>
      <c r="D71" s="316" t="s">
        <v>602</v>
      </c>
      <c r="E71" s="68">
        <v>50000</v>
      </c>
      <c r="F71" s="68">
        <v>50000</v>
      </c>
      <c r="G71" s="68">
        <v>14199.05</v>
      </c>
      <c r="H71" s="224">
        <f t="shared" si="1"/>
        <v>28.3981</v>
      </c>
    </row>
    <row r="72" spans="1:8" ht="15.75" customHeight="1">
      <c r="A72" s="118">
        <v>32321008</v>
      </c>
      <c r="B72" s="383" t="s">
        <v>96</v>
      </c>
      <c r="C72" s="118"/>
      <c r="D72" s="316" t="s">
        <v>603</v>
      </c>
      <c r="E72" s="68">
        <v>50000</v>
      </c>
      <c r="F72" s="68">
        <v>50000</v>
      </c>
      <c r="G72" s="68">
        <v>1048.7</v>
      </c>
      <c r="H72" s="224">
        <f t="shared" si="1"/>
        <v>2.0974</v>
      </c>
    </row>
    <row r="73" spans="1:8" ht="16.5" customHeight="1">
      <c r="A73" s="118">
        <v>32321006</v>
      </c>
      <c r="B73" s="383" t="s">
        <v>96</v>
      </c>
      <c r="C73" s="118"/>
      <c r="D73" s="316" t="s">
        <v>604</v>
      </c>
      <c r="E73" s="68">
        <v>30000</v>
      </c>
      <c r="F73" s="68">
        <v>30000</v>
      </c>
      <c r="G73" s="68">
        <v>230</v>
      </c>
      <c r="H73" s="224">
        <f t="shared" si="1"/>
        <v>0.7666666666666666</v>
      </c>
    </row>
    <row r="74" spans="1:8" ht="12.75" customHeight="1" hidden="1">
      <c r="A74" s="118">
        <v>3234</v>
      </c>
      <c r="B74" s="383" t="s">
        <v>96</v>
      </c>
      <c r="C74" s="118"/>
      <c r="D74" s="316" t="s">
        <v>605</v>
      </c>
      <c r="E74" s="68">
        <v>0</v>
      </c>
      <c r="F74" s="68">
        <v>0</v>
      </c>
      <c r="G74" s="68"/>
      <c r="H74" s="224" t="e">
        <f t="shared" si="1"/>
        <v>#DIV/0!</v>
      </c>
    </row>
    <row r="75" spans="1:8" ht="15.75" customHeight="1">
      <c r="A75" s="396" t="s">
        <v>196</v>
      </c>
      <c r="B75" s="383" t="s">
        <v>96</v>
      </c>
      <c r="C75" s="118"/>
      <c r="D75" s="316" t="s">
        <v>636</v>
      </c>
      <c r="E75" s="68">
        <v>150000</v>
      </c>
      <c r="F75" s="68">
        <v>150000</v>
      </c>
      <c r="G75" s="68">
        <v>142287.82</v>
      </c>
      <c r="H75" s="224">
        <f t="shared" si="1"/>
        <v>94.85854666666668</v>
      </c>
    </row>
    <row r="76" spans="3:8" ht="16.5" customHeight="1" hidden="1">
      <c r="C76" s="118"/>
      <c r="D76" s="316" t="s">
        <v>643</v>
      </c>
      <c r="E76" s="68"/>
      <c r="F76" s="68"/>
      <c r="G76" s="68"/>
      <c r="H76" s="224" t="e">
        <f t="shared" si="1"/>
        <v>#DIV/0!</v>
      </c>
    </row>
    <row r="77" spans="1:8" ht="16.5" customHeight="1">
      <c r="A77" s="118">
        <v>32321015</v>
      </c>
      <c r="B77" s="383" t="s">
        <v>96</v>
      </c>
      <c r="C77" s="118"/>
      <c r="D77" s="316" t="s">
        <v>317</v>
      </c>
      <c r="E77" s="68">
        <v>50000</v>
      </c>
      <c r="F77" s="68">
        <v>50000</v>
      </c>
      <c r="G77" s="68">
        <v>10042.84</v>
      </c>
      <c r="H77" s="224">
        <f t="shared" si="1"/>
        <v>20.08568</v>
      </c>
    </row>
    <row r="78" spans="3:8" ht="13.5" customHeight="1" hidden="1">
      <c r="C78" s="118"/>
      <c r="D78" s="316" t="s">
        <v>609</v>
      </c>
      <c r="E78" s="68"/>
      <c r="F78" s="68"/>
      <c r="G78" s="68"/>
      <c r="H78" s="68"/>
    </row>
    <row r="79" spans="3:8" ht="14.25" customHeight="1" hidden="1">
      <c r="C79" s="118"/>
      <c r="D79" s="316" t="s">
        <v>610</v>
      </c>
      <c r="E79" s="68"/>
      <c r="F79" s="68"/>
      <c r="G79" s="68"/>
      <c r="H79" s="68"/>
    </row>
    <row r="80" spans="3:8" ht="14.25" customHeight="1" hidden="1">
      <c r="C80" s="118"/>
      <c r="D80" s="316" t="s">
        <v>611</v>
      </c>
      <c r="E80" s="68"/>
      <c r="F80" s="68"/>
      <c r="G80" s="68"/>
      <c r="H80" s="68"/>
    </row>
    <row r="81" spans="3:8" ht="14.25" customHeight="1" hidden="1">
      <c r="C81" s="118"/>
      <c r="D81" s="316" t="s">
        <v>612</v>
      </c>
      <c r="E81" s="68"/>
      <c r="F81" s="68"/>
      <c r="G81" s="68"/>
      <c r="H81" s="68"/>
    </row>
    <row r="82" spans="3:8" ht="15" hidden="1">
      <c r="C82" s="317"/>
      <c r="D82" s="318"/>
      <c r="E82" s="58"/>
      <c r="F82" s="58"/>
      <c r="G82" s="58"/>
      <c r="H82" s="58"/>
    </row>
    <row r="83" spans="3:8" ht="15" hidden="1">
      <c r="C83" s="317"/>
      <c r="D83" s="318"/>
      <c r="E83" s="58"/>
      <c r="F83" s="58"/>
      <c r="G83" s="58"/>
      <c r="H83" s="58"/>
    </row>
    <row r="84" spans="3:8" ht="15.75" hidden="1">
      <c r="C84" s="27">
        <v>329</v>
      </c>
      <c r="D84" s="28" t="s">
        <v>472</v>
      </c>
      <c r="E84" s="69"/>
      <c r="F84" s="69"/>
      <c r="G84" s="69"/>
      <c r="H84" s="69"/>
    </row>
    <row r="85" spans="3:8" ht="13.5" customHeight="1" hidden="1">
      <c r="C85" s="118">
        <v>3291</v>
      </c>
      <c r="D85" s="121" t="s">
        <v>613</v>
      </c>
      <c r="E85" s="68"/>
      <c r="F85" s="68"/>
      <c r="G85" s="68"/>
      <c r="H85" s="68"/>
    </row>
    <row r="86" spans="3:8" ht="0.75" customHeight="1" hidden="1">
      <c r="C86" s="31">
        <v>3299</v>
      </c>
      <c r="D86" s="32" t="s">
        <v>472</v>
      </c>
      <c r="E86" s="33">
        <v>0</v>
      </c>
      <c r="F86" s="33">
        <v>0</v>
      </c>
      <c r="G86" s="33">
        <v>0</v>
      </c>
      <c r="H86" s="33">
        <v>0</v>
      </c>
    </row>
    <row r="87" spans="3:8" ht="21" customHeight="1">
      <c r="C87" s="367"/>
      <c r="D87" s="319" t="s">
        <v>644</v>
      </c>
      <c r="E87" s="166">
        <f>E88+E176+E240</f>
        <v>5778000</v>
      </c>
      <c r="F87" s="166">
        <f>F88+F176+F240</f>
        <v>5778000</v>
      </c>
      <c r="G87" s="166">
        <f>G88+G176+G240</f>
        <v>1900341.2599999998</v>
      </c>
      <c r="H87" s="166">
        <f aca="true" t="shared" si="3" ref="H87:H160">G87/F87*100</f>
        <v>32.88925683627553</v>
      </c>
    </row>
    <row r="88" spans="3:8" ht="23.25">
      <c r="C88" s="219"/>
      <c r="D88" s="368" t="s">
        <v>645</v>
      </c>
      <c r="E88" s="320">
        <f>E94+E148+E155+E166+E170</f>
        <v>3828000</v>
      </c>
      <c r="F88" s="320">
        <f>F94+F148+F155+F166+F170</f>
        <v>3828000</v>
      </c>
      <c r="G88" s="320">
        <f>G94+G148+G155+G166+G170</f>
        <v>1638197.7</v>
      </c>
      <c r="H88" s="304">
        <f t="shared" si="3"/>
        <v>42.79513322884013</v>
      </c>
    </row>
    <row r="89" spans="3:8" ht="21" customHeight="1">
      <c r="C89" s="592" t="s">
        <v>982</v>
      </c>
      <c r="D89" s="596" t="s">
        <v>983</v>
      </c>
      <c r="E89" s="595">
        <v>3828000</v>
      </c>
      <c r="F89" s="595">
        <v>3828000</v>
      </c>
      <c r="G89" s="595">
        <f>G90</f>
        <v>1638197.7</v>
      </c>
      <c r="H89" s="597">
        <f t="shared" si="3"/>
        <v>42.79513322884013</v>
      </c>
    </row>
    <row r="90" spans="3:8" ht="21" customHeight="1">
      <c r="C90" s="628" t="s">
        <v>646</v>
      </c>
      <c r="D90" s="305" t="s">
        <v>647</v>
      </c>
      <c r="E90" s="306">
        <f>E91+E145+E164</f>
        <v>3828000</v>
      </c>
      <c r="F90" s="306">
        <f>F91+F145+F164</f>
        <v>3828000</v>
      </c>
      <c r="G90" s="306">
        <f>G91+G145+G164</f>
        <v>1638197.7</v>
      </c>
      <c r="H90" s="306">
        <f t="shared" si="3"/>
        <v>42.79513322884013</v>
      </c>
    </row>
    <row r="91" spans="3:8" ht="18" customHeight="1">
      <c r="C91" s="630" t="s">
        <v>648</v>
      </c>
      <c r="D91" s="307" t="s">
        <v>649</v>
      </c>
      <c r="E91" s="308">
        <f>E94</f>
        <v>2428000</v>
      </c>
      <c r="F91" s="308">
        <f>F94</f>
        <v>2428000</v>
      </c>
      <c r="G91" s="308">
        <f>G94</f>
        <v>1120797.5799999998</v>
      </c>
      <c r="H91" s="308">
        <f t="shared" si="3"/>
        <v>46.161350082372316</v>
      </c>
    </row>
    <row r="92" spans="3:8" ht="18" customHeight="1">
      <c r="C92" s="598" t="s">
        <v>980</v>
      </c>
      <c r="D92" s="599" t="s">
        <v>871</v>
      </c>
      <c r="E92" s="601">
        <v>2023000</v>
      </c>
      <c r="F92" s="601">
        <v>2023000</v>
      </c>
      <c r="G92" s="601">
        <v>1089839.67</v>
      </c>
      <c r="H92" s="600">
        <f t="shared" si="3"/>
        <v>53.87245032130499</v>
      </c>
    </row>
    <row r="93" spans="3:8" ht="18" customHeight="1">
      <c r="C93" s="598" t="s">
        <v>984</v>
      </c>
      <c r="D93" s="599" t="s">
        <v>866</v>
      </c>
      <c r="E93" s="601">
        <v>405000</v>
      </c>
      <c r="F93" s="601">
        <v>405000</v>
      </c>
      <c r="G93" s="601">
        <v>30957.91</v>
      </c>
      <c r="H93" s="600">
        <f>G93/F93*100</f>
        <v>7.643928395061729</v>
      </c>
    </row>
    <row r="94" spans="3:8" ht="18" customHeight="1">
      <c r="C94" s="112">
        <v>3</v>
      </c>
      <c r="D94" s="112" t="s">
        <v>431</v>
      </c>
      <c r="E94" s="114">
        <f>E95+E103+E135+E140</f>
        <v>2428000</v>
      </c>
      <c r="F94" s="114">
        <f>F95+F103+F135+F140</f>
        <v>2428000</v>
      </c>
      <c r="G94" s="114">
        <f>G95+G103+G135+G140</f>
        <v>1120797.5799999998</v>
      </c>
      <c r="H94" s="114">
        <f t="shared" si="3"/>
        <v>46.161350082372316</v>
      </c>
    </row>
    <row r="95" spans="3:8" ht="18" customHeight="1">
      <c r="C95" s="115">
        <v>31</v>
      </c>
      <c r="D95" s="116" t="s">
        <v>432</v>
      </c>
      <c r="E95" s="117">
        <f>E96+E98+E100</f>
        <v>1220000</v>
      </c>
      <c r="F95" s="117">
        <f>F96+F98+F100</f>
        <v>1220000</v>
      </c>
      <c r="G95" s="117">
        <f>G96+G98+G100</f>
        <v>604672.01</v>
      </c>
      <c r="H95" s="117">
        <f t="shared" si="3"/>
        <v>49.56327950819672</v>
      </c>
    </row>
    <row r="96" spans="3:8" ht="15.75">
      <c r="C96" s="27">
        <v>311</v>
      </c>
      <c r="D96" s="28" t="s">
        <v>440</v>
      </c>
      <c r="E96" s="69">
        <f>E97</f>
        <v>975000</v>
      </c>
      <c r="F96" s="69">
        <f>F97</f>
        <v>975000</v>
      </c>
      <c r="G96" s="69">
        <f>G97</f>
        <v>483219.99</v>
      </c>
      <c r="H96" s="218">
        <f t="shared" si="3"/>
        <v>49.56102461538461</v>
      </c>
    </row>
    <row r="97" spans="1:8" ht="15" customHeight="1">
      <c r="A97" s="118">
        <v>3111</v>
      </c>
      <c r="B97" s="383" t="s">
        <v>97</v>
      </c>
      <c r="C97" s="118">
        <v>3111</v>
      </c>
      <c r="D97" s="119" t="s">
        <v>441</v>
      </c>
      <c r="E97" s="120">
        <v>975000</v>
      </c>
      <c r="F97" s="120">
        <v>975000</v>
      </c>
      <c r="G97" s="120">
        <v>483219.99</v>
      </c>
      <c r="H97" s="224">
        <f t="shared" si="3"/>
        <v>49.56102461538461</v>
      </c>
    </row>
    <row r="98" spans="3:8" ht="15.75">
      <c r="C98" s="27">
        <v>312</v>
      </c>
      <c r="D98" s="28" t="s">
        <v>443</v>
      </c>
      <c r="E98" s="69">
        <f>E99</f>
        <v>75000</v>
      </c>
      <c r="F98" s="69">
        <f>F99</f>
        <v>75000</v>
      </c>
      <c r="G98" s="69">
        <f>G99</f>
        <v>40300</v>
      </c>
      <c r="H98" s="218">
        <f t="shared" si="3"/>
        <v>53.733333333333334</v>
      </c>
    </row>
    <row r="99" spans="1:8" s="167" customFormat="1" ht="15.75" customHeight="1">
      <c r="A99" s="118">
        <v>3121</v>
      </c>
      <c r="B99" s="387" t="s">
        <v>97</v>
      </c>
      <c r="C99" s="118">
        <v>3121</v>
      </c>
      <c r="D99" s="121" t="s">
        <v>443</v>
      </c>
      <c r="E99" s="68">
        <v>75000</v>
      </c>
      <c r="F99" s="68">
        <v>75000</v>
      </c>
      <c r="G99" s="68">
        <v>40300</v>
      </c>
      <c r="H99" s="224">
        <f t="shared" si="3"/>
        <v>53.733333333333334</v>
      </c>
    </row>
    <row r="100" spans="3:8" ht="15.75">
      <c r="C100" s="27">
        <v>313</v>
      </c>
      <c r="D100" s="28" t="s">
        <v>444</v>
      </c>
      <c r="E100" s="69">
        <f>E101+E102</f>
        <v>170000</v>
      </c>
      <c r="F100" s="69">
        <f>F101+F102</f>
        <v>170000</v>
      </c>
      <c r="G100" s="69">
        <f>G101+G102</f>
        <v>81152.01999999999</v>
      </c>
      <c r="H100" s="218">
        <f t="shared" si="3"/>
        <v>47.736482352941174</v>
      </c>
    </row>
    <row r="101" spans="1:8" ht="15.75" customHeight="1">
      <c r="A101" s="170">
        <v>3132</v>
      </c>
      <c r="B101" s="383" t="s">
        <v>97</v>
      </c>
      <c r="C101" s="170">
        <v>3132</v>
      </c>
      <c r="D101" s="119" t="s">
        <v>446</v>
      </c>
      <c r="E101" s="120">
        <v>152000</v>
      </c>
      <c r="F101" s="120">
        <v>152000</v>
      </c>
      <c r="G101" s="120">
        <v>79672.37</v>
      </c>
      <c r="H101" s="224">
        <f t="shared" si="3"/>
        <v>52.416032894736844</v>
      </c>
    </row>
    <row r="102" spans="1:8" ht="14.25">
      <c r="A102" s="170">
        <v>3133</v>
      </c>
      <c r="B102" s="383" t="s">
        <v>97</v>
      </c>
      <c r="C102" s="170">
        <v>3133</v>
      </c>
      <c r="D102" s="119" t="s">
        <v>447</v>
      </c>
      <c r="E102" s="120">
        <v>18000</v>
      </c>
      <c r="F102" s="120">
        <v>18000</v>
      </c>
      <c r="G102" s="120">
        <v>1479.65</v>
      </c>
      <c r="H102" s="224">
        <f t="shared" si="3"/>
        <v>8.220277777777778</v>
      </c>
    </row>
    <row r="103" spans="3:8" ht="15.75">
      <c r="C103" s="115">
        <v>32</v>
      </c>
      <c r="D103" s="116" t="s">
        <v>448</v>
      </c>
      <c r="E103" s="117">
        <f>E104+E109+E119+E129+E131</f>
        <v>695000</v>
      </c>
      <c r="F103" s="117">
        <f>F104+F109+F119+F129+F131</f>
        <v>695000</v>
      </c>
      <c r="G103" s="117">
        <f>G104+G109+G119+G129+G131</f>
        <v>452247.45999999996</v>
      </c>
      <c r="H103" s="117">
        <f t="shared" si="3"/>
        <v>65.07157697841726</v>
      </c>
    </row>
    <row r="104" spans="3:8" ht="15.75">
      <c r="C104" s="27">
        <v>321</v>
      </c>
      <c r="D104" s="28" t="s">
        <v>449</v>
      </c>
      <c r="E104" s="69">
        <f>E105+E106+E107+E108</f>
        <v>48000</v>
      </c>
      <c r="F104" s="69">
        <f>F105+F106+F107+F108</f>
        <v>48000</v>
      </c>
      <c r="G104" s="69">
        <f>G105+G106+G107+G108</f>
        <v>33394.3</v>
      </c>
      <c r="H104" s="309">
        <f t="shared" si="3"/>
        <v>69.57145833333334</v>
      </c>
    </row>
    <row r="105" spans="1:8" ht="14.25">
      <c r="A105" s="118">
        <v>3211</v>
      </c>
      <c r="B105" s="383" t="s">
        <v>97</v>
      </c>
      <c r="C105" s="118">
        <v>3211</v>
      </c>
      <c r="D105" s="121" t="s">
        <v>450</v>
      </c>
      <c r="E105" s="68">
        <v>25000</v>
      </c>
      <c r="F105" s="68">
        <v>25000</v>
      </c>
      <c r="G105" s="68">
        <v>17219.3</v>
      </c>
      <c r="H105" s="224">
        <f t="shared" si="3"/>
        <v>68.87719999999999</v>
      </c>
    </row>
    <row r="106" spans="1:8" ht="14.25">
      <c r="A106" s="118">
        <v>3212</v>
      </c>
      <c r="B106" s="383" t="s">
        <v>97</v>
      </c>
      <c r="C106" s="118">
        <v>3212</v>
      </c>
      <c r="D106" s="121" t="s">
        <v>126</v>
      </c>
      <c r="E106" s="68">
        <v>8000</v>
      </c>
      <c r="F106" s="68">
        <v>8000</v>
      </c>
      <c r="G106" s="68">
        <v>5499</v>
      </c>
      <c r="H106" s="224">
        <f t="shared" si="3"/>
        <v>68.7375</v>
      </c>
    </row>
    <row r="107" spans="1:8" ht="17.25" customHeight="1">
      <c r="A107" s="118">
        <v>3213</v>
      </c>
      <c r="B107" s="383" t="s">
        <v>97</v>
      </c>
      <c r="C107" s="118">
        <v>3213</v>
      </c>
      <c r="D107" s="321" t="s">
        <v>452</v>
      </c>
      <c r="E107" s="68">
        <v>5000</v>
      </c>
      <c r="F107" s="68">
        <v>5000</v>
      </c>
      <c r="G107" s="68">
        <v>4600</v>
      </c>
      <c r="H107" s="224">
        <f t="shared" si="3"/>
        <v>92</v>
      </c>
    </row>
    <row r="108" spans="1:8" ht="16.5" customHeight="1">
      <c r="A108" s="322">
        <v>3214</v>
      </c>
      <c r="B108" s="383" t="s">
        <v>97</v>
      </c>
      <c r="C108" s="322">
        <v>3214</v>
      </c>
      <c r="D108" s="323" t="s">
        <v>127</v>
      </c>
      <c r="E108" s="68">
        <v>10000</v>
      </c>
      <c r="F108" s="68">
        <v>10000</v>
      </c>
      <c r="G108" s="68">
        <v>6076</v>
      </c>
      <c r="H108" s="224">
        <f t="shared" si="3"/>
        <v>60.760000000000005</v>
      </c>
    </row>
    <row r="109" spans="3:8" ht="15.75">
      <c r="C109" s="27">
        <v>322</v>
      </c>
      <c r="D109" s="28" t="s">
        <v>598</v>
      </c>
      <c r="E109" s="69">
        <f>E110+E111+E118</f>
        <v>250000</v>
      </c>
      <c r="F109" s="69">
        <f>F110+F111+F118</f>
        <v>250000</v>
      </c>
      <c r="G109" s="69">
        <f>G110+G111+G118</f>
        <v>152089.87</v>
      </c>
      <c r="H109" s="309">
        <f t="shared" si="3"/>
        <v>60.835947999999995</v>
      </c>
    </row>
    <row r="110" spans="1:8" ht="14.25">
      <c r="A110" s="118">
        <v>3221</v>
      </c>
      <c r="B110" s="383" t="s">
        <v>97</v>
      </c>
      <c r="C110" s="118">
        <v>3221</v>
      </c>
      <c r="D110" s="121" t="s">
        <v>455</v>
      </c>
      <c r="E110" s="68">
        <v>65000</v>
      </c>
      <c r="F110" s="68">
        <v>65000</v>
      </c>
      <c r="G110" s="68">
        <v>25987.04</v>
      </c>
      <c r="H110" s="224">
        <f t="shared" si="3"/>
        <v>39.98006153846154</v>
      </c>
    </row>
    <row r="111" spans="1:8" ht="14.25">
      <c r="A111" s="118">
        <v>3223</v>
      </c>
      <c r="B111" s="383" t="s">
        <v>97</v>
      </c>
      <c r="C111" s="118">
        <v>3223</v>
      </c>
      <c r="D111" s="121" t="s">
        <v>457</v>
      </c>
      <c r="E111" s="68">
        <v>180000</v>
      </c>
      <c r="F111" s="68">
        <v>180000</v>
      </c>
      <c r="G111" s="68">
        <v>120600.83</v>
      </c>
      <c r="H111" s="224">
        <f t="shared" si="3"/>
        <v>67.00046111111111</v>
      </c>
    </row>
    <row r="112" spans="1:8" ht="15" customHeight="1" hidden="1">
      <c r="A112" s="240"/>
      <c r="C112" s="240"/>
      <c r="D112" s="271"/>
      <c r="E112" s="270"/>
      <c r="F112" s="270"/>
      <c r="G112" s="270"/>
      <c r="H112" s="224" t="e">
        <f t="shared" si="3"/>
        <v>#DIV/0!</v>
      </c>
    </row>
    <row r="113" spans="1:8" ht="15" customHeight="1" hidden="1">
      <c r="A113" s="240"/>
      <c r="C113" s="240"/>
      <c r="D113" s="269"/>
      <c r="E113" s="270"/>
      <c r="F113" s="270"/>
      <c r="G113" s="270"/>
      <c r="H113" s="224" t="e">
        <f t="shared" si="3"/>
        <v>#DIV/0!</v>
      </c>
    </row>
    <row r="114" spans="1:8" s="167" customFormat="1" ht="11.25" customHeight="1" hidden="1">
      <c r="A114" s="240"/>
      <c r="B114" s="387"/>
      <c r="C114" s="240"/>
      <c r="D114" s="271"/>
      <c r="E114" s="270"/>
      <c r="F114" s="270"/>
      <c r="G114" s="270"/>
      <c r="H114" s="224" t="e">
        <f t="shared" si="3"/>
        <v>#DIV/0!</v>
      </c>
    </row>
    <row r="115" spans="1:8" ht="15" customHeight="1" hidden="1">
      <c r="A115" s="259"/>
      <c r="C115" s="259"/>
      <c r="D115" s="272"/>
      <c r="E115" s="273"/>
      <c r="F115" s="273"/>
      <c r="G115" s="273"/>
      <c r="H115" s="224" t="e">
        <f t="shared" si="3"/>
        <v>#DIV/0!</v>
      </c>
    </row>
    <row r="116" spans="1:8" ht="18.75" customHeight="1" hidden="1">
      <c r="A116" s="240"/>
      <c r="C116" s="240"/>
      <c r="D116" s="269"/>
      <c r="E116" s="270"/>
      <c r="F116" s="270"/>
      <c r="G116" s="270"/>
      <c r="H116" s="224" t="e">
        <f t="shared" si="3"/>
        <v>#DIV/0!</v>
      </c>
    </row>
    <row r="117" spans="1:8" ht="20.25" customHeight="1" hidden="1">
      <c r="A117" s="240"/>
      <c r="C117" s="240"/>
      <c r="D117" s="274" t="s">
        <v>631</v>
      </c>
      <c r="E117" s="270"/>
      <c r="F117" s="270"/>
      <c r="G117" s="270"/>
      <c r="H117" s="224" t="e">
        <f t="shared" si="3"/>
        <v>#DIV/0!</v>
      </c>
    </row>
    <row r="118" spans="1:8" ht="15.75" customHeight="1">
      <c r="A118" s="118">
        <v>3225</v>
      </c>
      <c r="B118" s="383" t="s">
        <v>97</v>
      </c>
      <c r="C118" s="118">
        <v>3225</v>
      </c>
      <c r="D118" s="121" t="s">
        <v>459</v>
      </c>
      <c r="E118" s="68">
        <v>5000</v>
      </c>
      <c r="F118" s="68">
        <v>5000</v>
      </c>
      <c r="G118" s="68">
        <v>5502</v>
      </c>
      <c r="H118" s="224">
        <f t="shared" si="3"/>
        <v>110.04</v>
      </c>
    </row>
    <row r="119" spans="3:8" ht="15.75">
      <c r="C119" s="27">
        <v>323</v>
      </c>
      <c r="D119" s="28" t="s">
        <v>454</v>
      </c>
      <c r="E119" s="69">
        <f>E120+E121+E122+E123+E124+E125+E126+E127+E128</f>
        <v>262000</v>
      </c>
      <c r="F119" s="69">
        <f>F120+F121+F122+F123+F124+F125+F126+F127+F128</f>
        <v>262000</v>
      </c>
      <c r="G119" s="69">
        <f>G120+G121+G122+G123+G124+G125+G126+G127+G128</f>
        <v>177893.61</v>
      </c>
      <c r="H119" s="309">
        <f t="shared" si="3"/>
        <v>67.89832442748092</v>
      </c>
    </row>
    <row r="120" spans="1:8" ht="14.25">
      <c r="A120" s="118">
        <v>3231</v>
      </c>
      <c r="B120" s="383" t="s">
        <v>97</v>
      </c>
      <c r="C120" s="118">
        <v>3231</v>
      </c>
      <c r="D120" s="121" t="s">
        <v>461</v>
      </c>
      <c r="E120" s="68">
        <v>54000</v>
      </c>
      <c r="F120" s="68">
        <v>54000</v>
      </c>
      <c r="G120" s="68">
        <v>26088.21</v>
      </c>
      <c r="H120" s="224">
        <f t="shared" si="3"/>
        <v>48.311499999999995</v>
      </c>
    </row>
    <row r="121" spans="1:8" ht="14.25">
      <c r="A121" s="118">
        <v>3232</v>
      </c>
      <c r="B121" s="383" t="s">
        <v>97</v>
      </c>
      <c r="C121" s="118">
        <v>3232</v>
      </c>
      <c r="D121" s="121" t="s">
        <v>462</v>
      </c>
      <c r="E121" s="68">
        <v>30000</v>
      </c>
      <c r="F121" s="68">
        <v>30000</v>
      </c>
      <c r="G121" s="68">
        <v>14449.5</v>
      </c>
      <c r="H121" s="224">
        <f t="shared" si="3"/>
        <v>48.165</v>
      </c>
    </row>
    <row r="122" spans="1:8" ht="15" customHeight="1">
      <c r="A122" s="118">
        <v>3233</v>
      </c>
      <c r="B122" s="383" t="s">
        <v>97</v>
      </c>
      <c r="C122" s="118">
        <v>3233</v>
      </c>
      <c r="D122" s="121" t="s">
        <v>463</v>
      </c>
      <c r="E122" s="68">
        <v>15000</v>
      </c>
      <c r="F122" s="68">
        <v>15000</v>
      </c>
      <c r="G122" s="68">
        <v>4850</v>
      </c>
      <c r="H122" s="224">
        <f t="shared" si="3"/>
        <v>32.33333333333333</v>
      </c>
    </row>
    <row r="123" spans="1:8" ht="14.25">
      <c r="A123" s="118">
        <v>3234</v>
      </c>
      <c r="B123" s="383" t="s">
        <v>97</v>
      </c>
      <c r="C123" s="118">
        <v>3234</v>
      </c>
      <c r="D123" s="121" t="s">
        <v>464</v>
      </c>
      <c r="E123" s="68">
        <v>50000</v>
      </c>
      <c r="F123" s="68">
        <v>50000</v>
      </c>
      <c r="G123" s="68">
        <v>17638.72</v>
      </c>
      <c r="H123" s="224">
        <f t="shared" si="3"/>
        <v>35.277440000000006</v>
      </c>
    </row>
    <row r="124" spans="1:8" ht="14.25">
      <c r="A124" s="118">
        <v>3235</v>
      </c>
      <c r="B124" s="383" t="s">
        <v>97</v>
      </c>
      <c r="C124" s="118">
        <v>3235</v>
      </c>
      <c r="D124" s="121" t="s">
        <v>128</v>
      </c>
      <c r="E124" s="68">
        <v>10000</v>
      </c>
      <c r="F124" s="68">
        <v>10000</v>
      </c>
      <c r="G124" s="68">
        <v>93.78</v>
      </c>
      <c r="H124" s="224">
        <f t="shared" si="3"/>
        <v>0.9378000000000001</v>
      </c>
    </row>
    <row r="125" spans="1:8" ht="14.25">
      <c r="A125" s="118"/>
      <c r="C125" s="118">
        <v>3236</v>
      </c>
      <c r="D125" s="132" t="s">
        <v>1027</v>
      </c>
      <c r="E125" s="68"/>
      <c r="F125" s="68"/>
      <c r="G125" s="68">
        <v>23680</v>
      </c>
      <c r="H125" s="631" t="e">
        <f t="shared" si="3"/>
        <v>#DIV/0!</v>
      </c>
    </row>
    <row r="126" spans="1:8" ht="14.25">
      <c r="A126" s="118">
        <v>3237</v>
      </c>
      <c r="B126" s="383" t="s">
        <v>97</v>
      </c>
      <c r="C126" s="118">
        <v>3237</v>
      </c>
      <c r="D126" s="121" t="s">
        <v>467</v>
      </c>
      <c r="E126" s="68">
        <v>23000</v>
      </c>
      <c r="F126" s="68">
        <v>23000</v>
      </c>
      <c r="G126" s="68">
        <v>21120.96</v>
      </c>
      <c r="H126" s="224">
        <f t="shared" si="3"/>
        <v>91.83026086956522</v>
      </c>
    </row>
    <row r="127" spans="1:8" ht="14.25">
      <c r="A127" s="118">
        <v>3238</v>
      </c>
      <c r="B127" s="383" t="s">
        <v>97</v>
      </c>
      <c r="C127" s="118">
        <v>3238</v>
      </c>
      <c r="D127" s="121" t="s">
        <v>468</v>
      </c>
      <c r="E127" s="68">
        <v>40000</v>
      </c>
      <c r="F127" s="68">
        <v>40000</v>
      </c>
      <c r="G127" s="68">
        <v>27537.5</v>
      </c>
      <c r="H127" s="224">
        <f t="shared" si="3"/>
        <v>68.84375</v>
      </c>
    </row>
    <row r="128" spans="1:8" ht="14.25" customHeight="1">
      <c r="A128" s="402">
        <v>3239</v>
      </c>
      <c r="B128" s="383" t="s">
        <v>97</v>
      </c>
      <c r="C128" s="118">
        <v>3239</v>
      </c>
      <c r="D128" s="121" t="s">
        <v>469</v>
      </c>
      <c r="E128" s="68">
        <v>40000</v>
      </c>
      <c r="F128" s="68">
        <v>40000</v>
      </c>
      <c r="G128" s="68">
        <v>42434.94</v>
      </c>
      <c r="H128" s="224">
        <f t="shared" si="3"/>
        <v>106.08735</v>
      </c>
    </row>
    <row r="129" spans="3:8" ht="18.75" customHeight="1">
      <c r="C129" s="27">
        <v>324</v>
      </c>
      <c r="D129" s="28" t="s">
        <v>470</v>
      </c>
      <c r="E129" s="69">
        <f>E130</f>
        <v>15000</v>
      </c>
      <c r="F129" s="69">
        <f>F130</f>
        <v>15000</v>
      </c>
      <c r="G129" s="69">
        <f>G130</f>
        <v>2653.64</v>
      </c>
      <c r="H129" s="251">
        <f t="shared" si="3"/>
        <v>17.690933333333334</v>
      </c>
    </row>
    <row r="130" spans="1:8" ht="16.5" customHeight="1">
      <c r="A130" s="118">
        <v>3241</v>
      </c>
      <c r="B130" s="383" t="s">
        <v>97</v>
      </c>
      <c r="C130" s="118">
        <v>3241</v>
      </c>
      <c r="D130" s="121" t="s">
        <v>135</v>
      </c>
      <c r="E130" s="68">
        <v>15000</v>
      </c>
      <c r="F130" s="68">
        <v>15000</v>
      </c>
      <c r="G130" s="68">
        <v>2653.64</v>
      </c>
      <c r="H130" s="224">
        <f t="shared" si="3"/>
        <v>17.690933333333334</v>
      </c>
    </row>
    <row r="131" spans="3:10" ht="15.75">
      <c r="C131" s="27">
        <v>329</v>
      </c>
      <c r="D131" s="28" t="s">
        <v>472</v>
      </c>
      <c r="E131" s="69">
        <f>E132+E133+E134</f>
        <v>120000</v>
      </c>
      <c r="F131" s="69">
        <f>F132+F133+F134</f>
        <v>120000</v>
      </c>
      <c r="G131" s="69">
        <f>G132+G133+G134</f>
        <v>86216.04000000001</v>
      </c>
      <c r="H131" s="309">
        <f t="shared" si="3"/>
        <v>71.84670000000001</v>
      </c>
      <c r="I131" s="88"/>
      <c r="J131" s="88"/>
    </row>
    <row r="132" spans="1:10" ht="14.25">
      <c r="A132" s="118">
        <v>3292</v>
      </c>
      <c r="B132" s="383" t="s">
        <v>97</v>
      </c>
      <c r="C132" s="118">
        <v>3292</v>
      </c>
      <c r="D132" s="121" t="s">
        <v>474</v>
      </c>
      <c r="E132" s="68">
        <v>30000</v>
      </c>
      <c r="F132" s="68">
        <v>30000</v>
      </c>
      <c r="G132" s="68">
        <v>30703.25</v>
      </c>
      <c r="H132" s="224">
        <f t="shared" si="3"/>
        <v>102.34416666666665</v>
      </c>
      <c r="I132" s="88"/>
      <c r="J132" s="88"/>
    </row>
    <row r="133" spans="1:10" ht="15.75" customHeight="1">
      <c r="A133" s="118">
        <v>3294</v>
      </c>
      <c r="B133" s="383" t="s">
        <v>97</v>
      </c>
      <c r="C133" s="118">
        <v>3294</v>
      </c>
      <c r="D133" s="121" t="s">
        <v>136</v>
      </c>
      <c r="E133" s="133">
        <v>30000</v>
      </c>
      <c r="F133" s="133">
        <v>30000</v>
      </c>
      <c r="G133" s="133">
        <v>17257.86</v>
      </c>
      <c r="H133" s="224">
        <f t="shared" si="3"/>
        <v>57.5262</v>
      </c>
      <c r="I133" s="88"/>
      <c r="J133" s="88"/>
    </row>
    <row r="134" spans="1:10" ht="13.5" customHeight="1">
      <c r="A134" s="118">
        <v>3299</v>
      </c>
      <c r="B134" s="383" t="s">
        <v>97</v>
      </c>
      <c r="C134" s="118">
        <v>3299</v>
      </c>
      <c r="D134" s="121" t="s">
        <v>472</v>
      </c>
      <c r="E134" s="68">
        <v>60000</v>
      </c>
      <c r="F134" s="68">
        <v>60000</v>
      </c>
      <c r="G134" s="68">
        <v>38254.93</v>
      </c>
      <c r="H134" s="224">
        <f t="shared" si="3"/>
        <v>63.75821666666667</v>
      </c>
      <c r="I134" s="88"/>
      <c r="J134" s="88"/>
    </row>
    <row r="135" spans="3:10" ht="15.75">
      <c r="C135" s="115">
        <v>34</v>
      </c>
      <c r="D135" s="116" t="s">
        <v>477</v>
      </c>
      <c r="E135" s="117">
        <f>E136</f>
        <v>108000</v>
      </c>
      <c r="F135" s="117">
        <f>F136</f>
        <v>108000</v>
      </c>
      <c r="G135" s="117">
        <f>G136</f>
        <v>32920.2</v>
      </c>
      <c r="H135" s="117">
        <f t="shared" si="3"/>
        <v>30.481666666666662</v>
      </c>
      <c r="I135" s="88"/>
      <c r="J135" s="88"/>
    </row>
    <row r="136" spans="3:10" ht="15.75">
      <c r="C136" s="27">
        <v>343</v>
      </c>
      <c r="D136" s="28" t="s">
        <v>480</v>
      </c>
      <c r="E136" s="69">
        <f>E137+E138+E139</f>
        <v>108000</v>
      </c>
      <c r="F136" s="69">
        <f>F137+F138+F139</f>
        <v>108000</v>
      </c>
      <c r="G136" s="69">
        <f>G137+G138+G139</f>
        <v>32920.2</v>
      </c>
      <c r="H136" s="309">
        <f t="shared" si="3"/>
        <v>30.481666666666662</v>
      </c>
      <c r="I136" s="88"/>
      <c r="J136" s="88"/>
    </row>
    <row r="137" spans="1:10" ht="12.75" customHeight="1">
      <c r="A137" s="118">
        <v>3431</v>
      </c>
      <c r="B137" s="383" t="s">
        <v>97</v>
      </c>
      <c r="C137" s="118">
        <v>3431</v>
      </c>
      <c r="D137" s="121" t="s">
        <v>481</v>
      </c>
      <c r="E137" s="68">
        <v>12000</v>
      </c>
      <c r="F137" s="68">
        <v>12000</v>
      </c>
      <c r="G137" s="68">
        <v>8079.37</v>
      </c>
      <c r="H137" s="224">
        <f t="shared" si="3"/>
        <v>67.32808333333334</v>
      </c>
      <c r="I137" s="88"/>
      <c r="J137" s="88"/>
    </row>
    <row r="138" spans="1:10" ht="13.5" customHeight="1">
      <c r="A138" s="118">
        <v>3433</v>
      </c>
      <c r="B138" s="383" t="s">
        <v>97</v>
      </c>
      <c r="C138" s="118">
        <v>3433</v>
      </c>
      <c r="D138" s="121" t="s">
        <v>482</v>
      </c>
      <c r="E138" s="68">
        <v>10000</v>
      </c>
      <c r="F138" s="68">
        <v>10000</v>
      </c>
      <c r="G138" s="68">
        <v>13.71</v>
      </c>
      <c r="H138" s="224">
        <f t="shared" si="3"/>
        <v>0.1371</v>
      </c>
      <c r="I138" s="88"/>
      <c r="J138" s="88"/>
    </row>
    <row r="139" spans="1:10" ht="14.25">
      <c r="A139" s="118">
        <v>3434</v>
      </c>
      <c r="B139" s="383" t="s">
        <v>97</v>
      </c>
      <c r="C139" s="118">
        <v>3434</v>
      </c>
      <c r="D139" s="119" t="s">
        <v>483</v>
      </c>
      <c r="E139" s="120">
        <v>86000</v>
      </c>
      <c r="F139" s="120">
        <v>86000</v>
      </c>
      <c r="G139" s="120">
        <v>24827.12</v>
      </c>
      <c r="H139" s="224">
        <f t="shared" si="3"/>
        <v>28.86874418604651</v>
      </c>
      <c r="I139" s="88"/>
      <c r="J139" s="88"/>
    </row>
    <row r="140" spans="3:10" ht="15.75">
      <c r="C140" s="115">
        <v>36</v>
      </c>
      <c r="D140" s="116" t="s">
        <v>792</v>
      </c>
      <c r="E140" s="117">
        <f>E141</f>
        <v>405000</v>
      </c>
      <c r="F140" s="117">
        <f>F141</f>
        <v>405000</v>
      </c>
      <c r="G140" s="117">
        <f>G141</f>
        <v>30957.91</v>
      </c>
      <c r="H140" s="117">
        <f t="shared" si="3"/>
        <v>7.643928395061729</v>
      </c>
      <c r="I140" s="88"/>
      <c r="J140" s="88"/>
    </row>
    <row r="141" spans="3:10" ht="15.75">
      <c r="C141" s="27">
        <v>363</v>
      </c>
      <c r="D141" s="328" t="s">
        <v>137</v>
      </c>
      <c r="E141" s="69">
        <f>E142+E143</f>
        <v>405000</v>
      </c>
      <c r="F141" s="69">
        <f>F142+F143</f>
        <v>405000</v>
      </c>
      <c r="G141" s="69">
        <f>G142+G143</f>
        <v>30957.91</v>
      </c>
      <c r="H141" s="309">
        <f t="shared" si="3"/>
        <v>7.643928395061729</v>
      </c>
      <c r="I141" s="88"/>
      <c r="J141" s="88"/>
    </row>
    <row r="142" spans="1:10" ht="16.5" customHeight="1">
      <c r="A142" s="118">
        <v>36315000</v>
      </c>
      <c r="B142" s="383" t="s">
        <v>97</v>
      </c>
      <c r="C142" s="118">
        <v>3631</v>
      </c>
      <c r="D142" s="121" t="s">
        <v>138</v>
      </c>
      <c r="E142" s="68">
        <v>55000</v>
      </c>
      <c r="F142" s="68">
        <v>55000</v>
      </c>
      <c r="G142" s="68">
        <v>30957.91</v>
      </c>
      <c r="H142" s="224">
        <f t="shared" si="3"/>
        <v>56.28710909090909</v>
      </c>
      <c r="I142" s="88"/>
      <c r="J142" s="88"/>
    </row>
    <row r="143" spans="1:10" ht="16.5" customHeight="1">
      <c r="A143" s="118">
        <v>36315001</v>
      </c>
      <c r="B143" s="383" t="s">
        <v>97</v>
      </c>
      <c r="C143" s="118">
        <v>3631</v>
      </c>
      <c r="D143" s="121" t="s">
        <v>139</v>
      </c>
      <c r="E143" s="68">
        <v>350000</v>
      </c>
      <c r="F143" s="68">
        <v>350000</v>
      </c>
      <c r="G143" s="68"/>
      <c r="H143" s="224">
        <f t="shared" si="3"/>
        <v>0</v>
      </c>
      <c r="I143" s="88"/>
      <c r="J143" s="88"/>
    </row>
    <row r="144" spans="1:10" ht="19.5" customHeight="1" hidden="1">
      <c r="A144" s="590"/>
      <c r="C144" s="598"/>
      <c r="D144" s="599"/>
      <c r="E144" s="601"/>
      <c r="F144" s="601"/>
      <c r="G144" s="601"/>
      <c r="H144" s="600"/>
      <c r="I144" s="88"/>
      <c r="J144" s="88"/>
    </row>
    <row r="145" spans="3:10" ht="20.25" customHeight="1">
      <c r="C145" s="630" t="s">
        <v>650</v>
      </c>
      <c r="D145" s="307" t="s">
        <v>651</v>
      </c>
      <c r="E145" s="308">
        <f>E148+E155</f>
        <v>150000</v>
      </c>
      <c r="F145" s="308">
        <f>F148+F155</f>
        <v>150000</v>
      </c>
      <c r="G145" s="308">
        <f>G148+G155</f>
        <v>76329.12000000001</v>
      </c>
      <c r="H145" s="308">
        <f t="shared" si="3"/>
        <v>50.886080000000014</v>
      </c>
      <c r="I145" s="88"/>
      <c r="J145" s="88"/>
    </row>
    <row r="146" spans="3:10" ht="20.25" customHeight="1">
      <c r="C146" s="598" t="s">
        <v>980</v>
      </c>
      <c r="D146" s="599" t="s">
        <v>871</v>
      </c>
      <c r="E146" s="601">
        <v>20000</v>
      </c>
      <c r="F146" s="601">
        <v>20000</v>
      </c>
      <c r="G146" s="601"/>
      <c r="H146" s="600"/>
      <c r="I146" s="88"/>
      <c r="J146" s="88"/>
    </row>
    <row r="147" spans="3:10" ht="20.25" customHeight="1">
      <c r="C147" s="598" t="s">
        <v>985</v>
      </c>
      <c r="D147" s="599" t="s">
        <v>865</v>
      </c>
      <c r="E147" s="601">
        <v>130000</v>
      </c>
      <c r="F147" s="601">
        <v>130000</v>
      </c>
      <c r="G147" s="601">
        <v>76329.12</v>
      </c>
      <c r="H147" s="600">
        <f>G147/F147*100</f>
        <v>58.71470769230769</v>
      </c>
      <c r="I147" s="88"/>
      <c r="J147" s="88"/>
    </row>
    <row r="148" spans="3:10" ht="20.25" customHeight="1">
      <c r="C148" s="112">
        <v>3</v>
      </c>
      <c r="D148" s="112" t="s">
        <v>431</v>
      </c>
      <c r="E148" s="114">
        <f aca="true" t="shared" si="4" ref="E148:G150">E149</f>
        <v>20000</v>
      </c>
      <c r="F148" s="114">
        <f t="shared" si="4"/>
        <v>20000</v>
      </c>
      <c r="G148" s="114">
        <f t="shared" si="4"/>
        <v>0</v>
      </c>
      <c r="H148" s="114">
        <f t="shared" si="3"/>
        <v>0</v>
      </c>
      <c r="I148" s="88"/>
      <c r="J148" s="88"/>
    </row>
    <row r="149" spans="1:10" s="167" customFormat="1" ht="19.5" customHeight="1">
      <c r="A149" s="398"/>
      <c r="B149" s="387"/>
      <c r="C149" s="115">
        <v>32</v>
      </c>
      <c r="D149" s="116" t="s">
        <v>448</v>
      </c>
      <c r="E149" s="117">
        <f t="shared" si="4"/>
        <v>20000</v>
      </c>
      <c r="F149" s="117">
        <f t="shared" si="4"/>
        <v>20000</v>
      </c>
      <c r="G149" s="117">
        <f t="shared" si="4"/>
        <v>0</v>
      </c>
      <c r="H149" s="117">
        <f t="shared" si="3"/>
        <v>0</v>
      </c>
      <c r="I149" s="426"/>
      <c r="J149" s="426"/>
    </row>
    <row r="150" spans="3:10" ht="20.25" customHeight="1">
      <c r="C150" s="27">
        <v>323</v>
      </c>
      <c r="D150" s="28" t="s">
        <v>454</v>
      </c>
      <c r="E150" s="69">
        <f t="shared" si="4"/>
        <v>20000</v>
      </c>
      <c r="F150" s="69">
        <f t="shared" si="4"/>
        <v>20000</v>
      </c>
      <c r="G150" s="69">
        <f t="shared" si="4"/>
        <v>0</v>
      </c>
      <c r="H150" s="218">
        <f t="shared" si="3"/>
        <v>0</v>
      </c>
      <c r="I150" s="88"/>
      <c r="J150" s="88"/>
    </row>
    <row r="151" spans="1:8" ht="18" customHeight="1">
      <c r="A151" s="118">
        <v>3232</v>
      </c>
      <c r="B151" s="383" t="s">
        <v>99</v>
      </c>
      <c r="C151" s="118">
        <v>3232</v>
      </c>
      <c r="D151" s="121" t="s">
        <v>664</v>
      </c>
      <c r="E151" s="68">
        <v>20000</v>
      </c>
      <c r="F151" s="68">
        <v>20000</v>
      </c>
      <c r="G151" s="68"/>
      <c r="H151" s="224">
        <f t="shared" si="3"/>
        <v>0</v>
      </c>
    </row>
    <row r="152" spans="1:8" ht="22.5" customHeight="1" hidden="1">
      <c r="A152" s="590"/>
      <c r="C152" s="118"/>
      <c r="D152" s="591"/>
      <c r="E152" s="456"/>
      <c r="F152" s="456"/>
      <c r="G152" s="456"/>
      <c r="H152" s="224"/>
    </row>
    <row r="153" spans="1:8" ht="18.75" customHeight="1" hidden="1">
      <c r="A153" s="590"/>
      <c r="C153" s="118"/>
      <c r="D153" s="591"/>
      <c r="E153" s="456"/>
      <c r="F153" s="456"/>
      <c r="G153" s="456"/>
      <c r="H153" s="224"/>
    </row>
    <row r="154" spans="1:8" ht="18.75" customHeight="1" hidden="1">
      <c r="A154" s="590"/>
      <c r="C154" s="598"/>
      <c r="D154" s="599"/>
      <c r="E154" s="601"/>
      <c r="F154" s="601"/>
      <c r="G154" s="601"/>
      <c r="H154" s="600"/>
    </row>
    <row r="155" spans="1:8" s="167" customFormat="1" ht="19.5" customHeight="1">
      <c r="A155" s="398"/>
      <c r="B155" s="387"/>
      <c r="C155" s="112">
        <v>4</v>
      </c>
      <c r="D155" s="330" t="s">
        <v>652</v>
      </c>
      <c r="E155" s="331">
        <f>E156</f>
        <v>130000</v>
      </c>
      <c r="F155" s="331">
        <f>F156</f>
        <v>130000</v>
      </c>
      <c r="G155" s="331">
        <f>G156</f>
        <v>76329.12000000001</v>
      </c>
      <c r="H155" s="114">
        <f t="shared" si="3"/>
        <v>58.7147076923077</v>
      </c>
    </row>
    <row r="156" spans="1:8" s="167" customFormat="1" ht="15.75">
      <c r="A156" s="398"/>
      <c r="B156" s="387"/>
      <c r="C156" s="128">
        <v>42</v>
      </c>
      <c r="D156" s="324" t="s">
        <v>516</v>
      </c>
      <c r="E156" s="325">
        <f>E157+E162</f>
        <v>130000</v>
      </c>
      <c r="F156" s="325">
        <f>F157+F162</f>
        <v>130000</v>
      </c>
      <c r="G156" s="325">
        <f>G157+G162</f>
        <v>76329.12000000001</v>
      </c>
      <c r="H156" s="117">
        <f t="shared" si="3"/>
        <v>58.7147076923077</v>
      </c>
    </row>
    <row r="157" spans="3:8" ht="15.75">
      <c r="C157" s="332">
        <v>422</v>
      </c>
      <c r="D157" s="333" t="s">
        <v>520</v>
      </c>
      <c r="E157" s="334">
        <f>E158+E159+E160+E161</f>
        <v>105000</v>
      </c>
      <c r="F157" s="334">
        <f>F158+F159+F160+F161</f>
        <v>105000</v>
      </c>
      <c r="G157" s="334">
        <f>G158+G159+G160+G161</f>
        <v>76329.12000000001</v>
      </c>
      <c r="H157" s="309">
        <f t="shared" si="3"/>
        <v>72.69440000000002</v>
      </c>
    </row>
    <row r="158" spans="1:8" ht="17.25" customHeight="1">
      <c r="A158" s="335">
        <v>4221</v>
      </c>
      <c r="B158" s="383" t="s">
        <v>99</v>
      </c>
      <c r="C158" s="335">
        <v>4221</v>
      </c>
      <c r="D158" s="336" t="s">
        <v>140</v>
      </c>
      <c r="E158" s="337">
        <v>80000</v>
      </c>
      <c r="F158" s="337">
        <v>80000</v>
      </c>
      <c r="G158" s="337">
        <v>60834.5</v>
      </c>
      <c r="H158" s="224">
        <f t="shared" si="3"/>
        <v>76.043125</v>
      </c>
    </row>
    <row r="159" spans="1:8" ht="17.25" customHeight="1">
      <c r="A159" s="335">
        <v>4222</v>
      </c>
      <c r="B159" s="383" t="s">
        <v>99</v>
      </c>
      <c r="C159" s="335">
        <v>4222</v>
      </c>
      <c r="D159" s="336" t="s">
        <v>522</v>
      </c>
      <c r="E159" s="337">
        <v>10000</v>
      </c>
      <c r="F159" s="337">
        <v>10000</v>
      </c>
      <c r="G159" s="337">
        <v>3999</v>
      </c>
      <c r="H159" s="224">
        <f t="shared" si="3"/>
        <v>39.989999999999995</v>
      </c>
    </row>
    <row r="160" spans="1:8" ht="15.75" customHeight="1">
      <c r="A160" s="80">
        <v>4223</v>
      </c>
      <c r="B160" s="383" t="s">
        <v>99</v>
      </c>
      <c r="C160" s="335">
        <v>4223</v>
      </c>
      <c r="D160" s="336" t="s">
        <v>653</v>
      </c>
      <c r="E160" s="337">
        <v>5000</v>
      </c>
      <c r="F160" s="337">
        <v>5000</v>
      </c>
      <c r="G160" s="337">
        <v>4799.99</v>
      </c>
      <c r="H160" s="224">
        <f t="shared" si="3"/>
        <v>95.9998</v>
      </c>
    </row>
    <row r="161" spans="1:8" s="167" customFormat="1" ht="16.5" customHeight="1">
      <c r="A161" s="398">
        <v>4227</v>
      </c>
      <c r="B161" s="387" t="s">
        <v>99</v>
      </c>
      <c r="C161" s="118">
        <v>4227</v>
      </c>
      <c r="D161" s="121" t="s">
        <v>526</v>
      </c>
      <c r="E161" s="133">
        <v>10000</v>
      </c>
      <c r="F161" s="133">
        <v>10000</v>
      </c>
      <c r="G161" s="133">
        <v>6695.63</v>
      </c>
      <c r="H161" s="224">
        <f aca="true" t="shared" si="5" ref="H161:H251">G161/F161*100</f>
        <v>66.9563</v>
      </c>
    </row>
    <row r="162" spans="1:8" s="167" customFormat="1" ht="15.75" customHeight="1">
      <c r="A162" s="398"/>
      <c r="B162" s="387"/>
      <c r="C162" s="332">
        <v>426</v>
      </c>
      <c r="D162" s="333" t="s">
        <v>531</v>
      </c>
      <c r="E162" s="334">
        <f>E163</f>
        <v>25000</v>
      </c>
      <c r="F162" s="334">
        <f>F163</f>
        <v>25000</v>
      </c>
      <c r="G162" s="334">
        <f>G163</f>
        <v>0</v>
      </c>
      <c r="H162" s="309">
        <f t="shared" si="5"/>
        <v>0</v>
      </c>
    </row>
    <row r="163" spans="1:8" s="167" customFormat="1" ht="16.5" customHeight="1">
      <c r="A163" s="398">
        <v>4262</v>
      </c>
      <c r="B163" s="387" t="s">
        <v>99</v>
      </c>
      <c r="C163" s="118">
        <v>4262</v>
      </c>
      <c r="D163" s="121" t="s">
        <v>532</v>
      </c>
      <c r="E163" s="337">
        <v>25000</v>
      </c>
      <c r="F163" s="337">
        <v>25000</v>
      </c>
      <c r="G163" s="337"/>
      <c r="H163" s="224">
        <f t="shared" si="5"/>
        <v>0</v>
      </c>
    </row>
    <row r="164" spans="1:8" s="167" customFormat="1" ht="21" customHeight="1">
      <c r="A164" s="398"/>
      <c r="B164" s="387"/>
      <c r="C164" s="630" t="s">
        <v>654</v>
      </c>
      <c r="D164" s="307" t="s">
        <v>655</v>
      </c>
      <c r="E164" s="308">
        <f>E166+E170</f>
        <v>1250000</v>
      </c>
      <c r="F164" s="308">
        <f>F166+F170</f>
        <v>1250000</v>
      </c>
      <c r="G164" s="308">
        <f>G166+G170</f>
        <v>441071</v>
      </c>
      <c r="H164" s="308">
        <f t="shared" si="5"/>
        <v>35.28568</v>
      </c>
    </row>
    <row r="165" spans="1:8" s="167" customFormat="1" ht="21" customHeight="1">
      <c r="A165" s="398"/>
      <c r="B165" s="387"/>
      <c r="C165" s="598" t="s">
        <v>980</v>
      </c>
      <c r="D165" s="599" t="s">
        <v>871</v>
      </c>
      <c r="E165" s="601">
        <v>1250000</v>
      </c>
      <c r="F165" s="601">
        <v>1250000</v>
      </c>
      <c r="G165" s="601">
        <v>441071</v>
      </c>
      <c r="H165" s="600">
        <f t="shared" si="5"/>
        <v>35.28568</v>
      </c>
    </row>
    <row r="166" spans="1:8" s="167" customFormat="1" ht="15.75">
      <c r="A166" s="398"/>
      <c r="B166" s="387"/>
      <c r="C166" s="112">
        <v>3</v>
      </c>
      <c r="D166" s="112" t="s">
        <v>431</v>
      </c>
      <c r="E166" s="114">
        <f aca="true" t="shared" si="6" ref="E166:G168">E167</f>
        <v>250000</v>
      </c>
      <c r="F166" s="114">
        <f t="shared" si="6"/>
        <v>250000</v>
      </c>
      <c r="G166" s="114">
        <f t="shared" si="6"/>
        <v>94790.3</v>
      </c>
      <c r="H166" s="114">
        <f t="shared" si="5"/>
        <v>37.91612000000001</v>
      </c>
    </row>
    <row r="167" spans="3:8" ht="15.75">
      <c r="C167" s="128">
        <v>34</v>
      </c>
      <c r="D167" s="324" t="s">
        <v>477</v>
      </c>
      <c r="E167" s="325">
        <f t="shared" si="6"/>
        <v>250000</v>
      </c>
      <c r="F167" s="325">
        <f t="shared" si="6"/>
        <v>250000</v>
      </c>
      <c r="G167" s="325">
        <f t="shared" si="6"/>
        <v>94790.3</v>
      </c>
      <c r="H167" s="117">
        <f t="shared" si="5"/>
        <v>37.91612000000001</v>
      </c>
    </row>
    <row r="168" spans="3:8" ht="15.75">
      <c r="C168" s="27">
        <v>342</v>
      </c>
      <c r="D168" s="28" t="s">
        <v>478</v>
      </c>
      <c r="E168" s="69">
        <f t="shared" si="6"/>
        <v>250000</v>
      </c>
      <c r="F168" s="69">
        <f t="shared" si="6"/>
        <v>250000</v>
      </c>
      <c r="G168" s="69">
        <f t="shared" si="6"/>
        <v>94790.3</v>
      </c>
      <c r="H168" s="218">
        <f t="shared" si="5"/>
        <v>37.91612000000001</v>
      </c>
    </row>
    <row r="169" spans="1:8" s="167" customFormat="1" ht="15" customHeight="1">
      <c r="A169" s="118">
        <v>3423</v>
      </c>
      <c r="B169" s="387" t="s">
        <v>100</v>
      </c>
      <c r="C169" s="118">
        <v>3423</v>
      </c>
      <c r="D169" s="121" t="s">
        <v>656</v>
      </c>
      <c r="E169" s="68">
        <v>250000</v>
      </c>
      <c r="F169" s="68">
        <v>250000</v>
      </c>
      <c r="G169" s="68">
        <v>94790.3</v>
      </c>
      <c r="H169" s="224">
        <f t="shared" si="5"/>
        <v>37.91612000000001</v>
      </c>
    </row>
    <row r="170" spans="3:8" ht="16.5" customHeight="1">
      <c r="C170" s="112">
        <v>5</v>
      </c>
      <c r="D170" s="330" t="s">
        <v>141</v>
      </c>
      <c r="E170" s="331">
        <f aca="true" t="shared" si="7" ref="E170:G174">E171</f>
        <v>1000000</v>
      </c>
      <c r="F170" s="331">
        <f t="shared" si="7"/>
        <v>1000000</v>
      </c>
      <c r="G170" s="331">
        <f t="shared" si="7"/>
        <v>346280.7</v>
      </c>
      <c r="H170" s="114">
        <f t="shared" si="5"/>
        <v>34.62807</v>
      </c>
    </row>
    <row r="171" spans="3:8" ht="16.5" customHeight="1">
      <c r="C171" s="128">
        <v>54</v>
      </c>
      <c r="D171" s="324" t="s">
        <v>556</v>
      </c>
      <c r="E171" s="325">
        <f>E172+E174</f>
        <v>1000000</v>
      </c>
      <c r="F171" s="325">
        <f>F172+F174</f>
        <v>1000000</v>
      </c>
      <c r="G171" s="325">
        <f>G172+G174</f>
        <v>346280.7</v>
      </c>
      <c r="H171" s="117">
        <f t="shared" si="5"/>
        <v>34.62807</v>
      </c>
    </row>
    <row r="172" spans="3:8" ht="15.75">
      <c r="C172" s="332">
        <v>542</v>
      </c>
      <c r="D172" s="333" t="s">
        <v>956</v>
      </c>
      <c r="E172" s="334">
        <f t="shared" si="7"/>
        <v>350000</v>
      </c>
      <c r="F172" s="334">
        <f t="shared" si="7"/>
        <v>350000</v>
      </c>
      <c r="G172" s="334">
        <f t="shared" si="7"/>
        <v>146280.7</v>
      </c>
      <c r="H172" s="309">
        <f>G172/F172*100</f>
        <v>41.79448571428572</v>
      </c>
    </row>
    <row r="173" spans="3:8" ht="17.25" customHeight="1">
      <c r="C173" s="118">
        <v>5422</v>
      </c>
      <c r="D173" s="121" t="s">
        <v>957</v>
      </c>
      <c r="E173" s="68">
        <v>350000</v>
      </c>
      <c r="F173" s="68">
        <v>350000</v>
      </c>
      <c r="G173" s="68">
        <v>146280.7</v>
      </c>
      <c r="H173" s="224">
        <f>G173/F173*100</f>
        <v>41.79448571428572</v>
      </c>
    </row>
    <row r="174" spans="3:8" ht="18" customHeight="1">
      <c r="C174" s="332">
        <v>544</v>
      </c>
      <c r="D174" s="333" t="s">
        <v>142</v>
      </c>
      <c r="E174" s="334">
        <f t="shared" si="7"/>
        <v>650000</v>
      </c>
      <c r="F174" s="334">
        <f t="shared" si="7"/>
        <v>650000</v>
      </c>
      <c r="G174" s="334">
        <f t="shared" si="7"/>
        <v>200000</v>
      </c>
      <c r="H174" s="309">
        <f t="shared" si="5"/>
        <v>30.76923076923077</v>
      </c>
    </row>
    <row r="175" spans="1:8" ht="17.25" customHeight="1">
      <c r="A175" s="396" t="s">
        <v>197</v>
      </c>
      <c r="B175" s="383" t="s">
        <v>100</v>
      </c>
      <c r="C175" s="118">
        <v>5443</v>
      </c>
      <c r="D175" s="121" t="s">
        <v>143</v>
      </c>
      <c r="E175" s="68">
        <v>650000</v>
      </c>
      <c r="F175" s="68">
        <v>650000</v>
      </c>
      <c r="G175" s="68">
        <v>200000</v>
      </c>
      <c r="H175" s="224">
        <f t="shared" si="5"/>
        <v>30.76923076923077</v>
      </c>
    </row>
    <row r="176" spans="3:8" ht="20.25" customHeight="1">
      <c r="C176" s="219"/>
      <c r="D176" s="620" t="s">
        <v>657</v>
      </c>
      <c r="E176" s="320">
        <f>E178+E226</f>
        <v>1515000</v>
      </c>
      <c r="F176" s="320">
        <f>F178+F226</f>
        <v>1515000</v>
      </c>
      <c r="G176" s="320">
        <f>G178+G226</f>
        <v>106992.17000000001</v>
      </c>
      <c r="H176" s="320">
        <f t="shared" si="5"/>
        <v>7.0621894389438955</v>
      </c>
    </row>
    <row r="177" spans="3:12" ht="20.25" customHeight="1">
      <c r="C177" s="592" t="s">
        <v>986</v>
      </c>
      <c r="D177" s="596" t="s">
        <v>987</v>
      </c>
      <c r="E177" s="595">
        <v>1515000</v>
      </c>
      <c r="F177" s="595">
        <v>1515000</v>
      </c>
      <c r="G177" s="595">
        <v>106992.17</v>
      </c>
      <c r="H177" s="597">
        <f t="shared" si="5"/>
        <v>7.062189438943895</v>
      </c>
      <c r="L177" s="633"/>
    </row>
    <row r="178" spans="1:8" s="167" customFormat="1" ht="22.5" customHeight="1">
      <c r="A178" s="398"/>
      <c r="B178" s="387"/>
      <c r="C178" s="628" t="s">
        <v>660</v>
      </c>
      <c r="D178" s="305" t="s">
        <v>661</v>
      </c>
      <c r="E178" s="306">
        <f>E179+E186+E191+E199+E212</f>
        <v>1250000</v>
      </c>
      <c r="F178" s="306">
        <f>F179+F186+F191+F199+F212</f>
        <v>1250000</v>
      </c>
      <c r="G178" s="306">
        <f>G179+G191+G199+G212</f>
        <v>38067.87</v>
      </c>
      <c r="H178" s="306">
        <f t="shared" si="5"/>
        <v>3.0454296000000003</v>
      </c>
    </row>
    <row r="179" spans="3:8" ht="18" customHeight="1">
      <c r="C179" s="630" t="s">
        <v>662</v>
      </c>
      <c r="D179" s="307" t="s">
        <v>663</v>
      </c>
      <c r="E179" s="308">
        <f>E181</f>
        <v>150000</v>
      </c>
      <c r="F179" s="308">
        <f>F181</f>
        <v>150000</v>
      </c>
      <c r="G179" s="308">
        <f>G181</f>
        <v>426.06</v>
      </c>
      <c r="H179" s="308">
        <f t="shared" si="5"/>
        <v>0.28403999999999996</v>
      </c>
    </row>
    <row r="180" spans="3:8" ht="18" customHeight="1">
      <c r="C180" s="598" t="s">
        <v>980</v>
      </c>
      <c r="D180" s="599" t="s">
        <v>871</v>
      </c>
      <c r="E180" s="601">
        <v>150000</v>
      </c>
      <c r="F180" s="601">
        <v>150000</v>
      </c>
      <c r="G180" s="601">
        <v>426.06</v>
      </c>
      <c r="H180" s="600">
        <f>G180/F180*100</f>
        <v>0.28403999999999996</v>
      </c>
    </row>
    <row r="181" spans="3:8" ht="15.75">
      <c r="C181" s="112">
        <v>3</v>
      </c>
      <c r="D181" s="330" t="s">
        <v>431</v>
      </c>
      <c r="E181" s="331">
        <f aca="true" t="shared" si="8" ref="E181:G182">E182</f>
        <v>150000</v>
      </c>
      <c r="F181" s="331">
        <f t="shared" si="8"/>
        <v>150000</v>
      </c>
      <c r="G181" s="331">
        <f t="shared" si="8"/>
        <v>426.06</v>
      </c>
      <c r="H181" s="114">
        <f t="shared" si="5"/>
        <v>0.28403999999999996</v>
      </c>
    </row>
    <row r="182" spans="3:8" ht="15.75">
      <c r="C182" s="115">
        <v>35</v>
      </c>
      <c r="D182" s="116" t="s">
        <v>484</v>
      </c>
      <c r="E182" s="117">
        <f t="shared" si="8"/>
        <v>150000</v>
      </c>
      <c r="F182" s="117">
        <f t="shared" si="8"/>
        <v>150000</v>
      </c>
      <c r="G182" s="117">
        <f t="shared" si="8"/>
        <v>426.06</v>
      </c>
      <c r="H182" s="117">
        <f t="shared" si="5"/>
        <v>0.28403999999999996</v>
      </c>
    </row>
    <row r="183" spans="3:8" ht="18" customHeight="1">
      <c r="C183" s="27">
        <v>352</v>
      </c>
      <c r="D183" s="338" t="s">
        <v>144</v>
      </c>
      <c r="E183" s="69">
        <f>E184+E185</f>
        <v>150000</v>
      </c>
      <c r="F183" s="69">
        <f>F184+F185</f>
        <v>150000</v>
      </c>
      <c r="G183" s="69">
        <f>G184+G185</f>
        <v>426.06</v>
      </c>
      <c r="H183" s="218">
        <f t="shared" si="5"/>
        <v>0.28403999999999996</v>
      </c>
    </row>
    <row r="184" spans="1:8" ht="19.5" customHeight="1">
      <c r="A184" s="118" t="s">
        <v>421</v>
      </c>
      <c r="B184" s="383" t="s">
        <v>101</v>
      </c>
      <c r="C184" s="118">
        <v>3523</v>
      </c>
      <c r="D184" s="121" t="s">
        <v>145</v>
      </c>
      <c r="E184" s="68">
        <v>70000</v>
      </c>
      <c r="F184" s="68">
        <v>70000</v>
      </c>
      <c r="G184" s="68">
        <v>426.06</v>
      </c>
      <c r="H184" s="224">
        <f t="shared" si="5"/>
        <v>0.6086571428571429</v>
      </c>
    </row>
    <row r="185" spans="1:8" ht="17.25" customHeight="1">
      <c r="A185" s="396" t="s">
        <v>198</v>
      </c>
      <c r="B185" s="383" t="s">
        <v>101</v>
      </c>
      <c r="C185" s="118">
        <v>3523</v>
      </c>
      <c r="D185" s="121" t="s">
        <v>973</v>
      </c>
      <c r="E185" s="68">
        <v>80000</v>
      </c>
      <c r="F185" s="68">
        <v>80000</v>
      </c>
      <c r="G185" s="68"/>
      <c r="H185" s="224">
        <f t="shared" si="5"/>
        <v>0</v>
      </c>
    </row>
    <row r="186" spans="1:8" s="167" customFormat="1" ht="17.25" customHeight="1" hidden="1">
      <c r="A186" s="398"/>
      <c r="B186" s="387"/>
      <c r="C186" s="229" t="s">
        <v>668</v>
      </c>
      <c r="D186" s="307" t="s">
        <v>669</v>
      </c>
      <c r="E186" s="308"/>
      <c r="F186" s="308"/>
      <c r="G186" s="308"/>
      <c r="H186" s="308"/>
    </row>
    <row r="187" spans="1:8" s="167" customFormat="1" ht="17.25" customHeight="1" hidden="1">
      <c r="A187" s="398"/>
      <c r="B187" s="387"/>
      <c r="C187" s="112">
        <v>4</v>
      </c>
      <c r="D187" s="112" t="s">
        <v>652</v>
      </c>
      <c r="E187" s="114"/>
      <c r="F187" s="114"/>
      <c r="G187" s="114"/>
      <c r="H187" s="114"/>
    </row>
    <row r="188" spans="3:8" ht="18" customHeight="1" hidden="1">
      <c r="C188" s="115">
        <v>42</v>
      </c>
      <c r="D188" s="116" t="s">
        <v>516</v>
      </c>
      <c r="E188" s="117"/>
      <c r="F188" s="117"/>
      <c r="G188" s="117"/>
      <c r="H188" s="117"/>
    </row>
    <row r="189" spans="3:8" ht="18.75" customHeight="1" hidden="1">
      <c r="C189" s="27">
        <v>421</v>
      </c>
      <c r="D189" s="28" t="s">
        <v>517</v>
      </c>
      <c r="E189" s="69"/>
      <c r="F189" s="69"/>
      <c r="G189" s="69"/>
      <c r="H189" s="218"/>
    </row>
    <row r="190" spans="3:8" ht="16.5" customHeight="1" hidden="1">
      <c r="C190" s="118">
        <v>4212</v>
      </c>
      <c r="D190" s="121" t="s">
        <v>665</v>
      </c>
      <c r="E190" s="68"/>
      <c r="F190" s="68"/>
      <c r="G190" s="68"/>
      <c r="H190" s="224"/>
    </row>
    <row r="191" spans="1:8" ht="20.25" customHeight="1">
      <c r="A191" s="398"/>
      <c r="B191" s="387"/>
      <c r="C191" s="630" t="s">
        <v>668</v>
      </c>
      <c r="D191" s="307" t="s">
        <v>323</v>
      </c>
      <c r="E191" s="308">
        <f>E195</f>
        <v>1000000</v>
      </c>
      <c r="F191" s="308">
        <f>F195</f>
        <v>1000000</v>
      </c>
      <c r="G191" s="308">
        <f>G195</f>
        <v>3901.18</v>
      </c>
      <c r="H191" s="308">
        <f aca="true" t="shared" si="9" ref="H191:H198">G191/F191*100</f>
        <v>0.39011799999999996</v>
      </c>
    </row>
    <row r="192" spans="1:8" ht="20.25" customHeight="1">
      <c r="A192" s="398"/>
      <c r="B192" s="387"/>
      <c r="C192" s="598" t="s">
        <v>980</v>
      </c>
      <c r="D192" s="599" t="s">
        <v>871</v>
      </c>
      <c r="E192" s="601"/>
      <c r="F192" s="601"/>
      <c r="G192" s="601">
        <v>3901.18</v>
      </c>
      <c r="H192" s="632"/>
    </row>
    <row r="193" spans="1:8" ht="20.25" customHeight="1">
      <c r="A193" s="398"/>
      <c r="B193" s="387"/>
      <c r="C193" s="598" t="s">
        <v>984</v>
      </c>
      <c r="D193" s="599" t="s">
        <v>866</v>
      </c>
      <c r="E193" s="601">
        <v>1000000</v>
      </c>
      <c r="F193" s="601">
        <v>1000000</v>
      </c>
      <c r="G193" s="601"/>
      <c r="H193" s="600">
        <f t="shared" si="9"/>
        <v>0</v>
      </c>
    </row>
    <row r="194" spans="1:8" ht="20.25" customHeight="1" hidden="1">
      <c r="A194" s="398"/>
      <c r="B194" s="387"/>
      <c r="C194" s="598" t="s">
        <v>980</v>
      </c>
      <c r="D194" s="599" t="s">
        <v>871</v>
      </c>
      <c r="E194" s="601"/>
      <c r="F194" s="601"/>
      <c r="G194" s="601"/>
      <c r="H194" s="632"/>
    </row>
    <row r="195" spans="1:8" ht="19.5" customHeight="1">
      <c r="A195" s="398"/>
      <c r="B195" s="387"/>
      <c r="C195" s="112">
        <v>4</v>
      </c>
      <c r="D195" s="112" t="s">
        <v>652</v>
      </c>
      <c r="E195" s="114">
        <f aca="true" t="shared" si="10" ref="E195:G197">E196</f>
        <v>1000000</v>
      </c>
      <c r="F195" s="114">
        <f t="shared" si="10"/>
        <v>1000000</v>
      </c>
      <c r="G195" s="114">
        <f t="shared" si="10"/>
        <v>3901.18</v>
      </c>
      <c r="H195" s="114">
        <f t="shared" si="9"/>
        <v>0.39011799999999996</v>
      </c>
    </row>
    <row r="196" spans="3:8" ht="18.75" customHeight="1">
      <c r="C196" s="115">
        <v>42</v>
      </c>
      <c r="D196" s="116" t="s">
        <v>516</v>
      </c>
      <c r="E196" s="117">
        <f t="shared" si="10"/>
        <v>1000000</v>
      </c>
      <c r="F196" s="117">
        <f t="shared" si="10"/>
        <v>1000000</v>
      </c>
      <c r="G196" s="117">
        <f t="shared" si="10"/>
        <v>3901.18</v>
      </c>
      <c r="H196" s="117">
        <f t="shared" si="9"/>
        <v>0.39011799999999996</v>
      </c>
    </row>
    <row r="197" spans="3:8" ht="19.5" customHeight="1">
      <c r="C197" s="27">
        <v>421</v>
      </c>
      <c r="D197" s="28" t="s">
        <v>517</v>
      </c>
      <c r="E197" s="69">
        <f t="shared" si="10"/>
        <v>1000000</v>
      </c>
      <c r="F197" s="69">
        <f t="shared" si="10"/>
        <v>1000000</v>
      </c>
      <c r="G197" s="69">
        <f t="shared" si="10"/>
        <v>3901.18</v>
      </c>
      <c r="H197" s="218">
        <f t="shared" si="9"/>
        <v>0.39011799999999996</v>
      </c>
    </row>
    <row r="198" spans="1:8" ht="17.25" customHeight="1">
      <c r="A198" s="80">
        <v>4212</v>
      </c>
      <c r="B198" s="383" t="s">
        <v>187</v>
      </c>
      <c r="C198" s="118">
        <v>4212</v>
      </c>
      <c r="D198" s="121" t="s">
        <v>318</v>
      </c>
      <c r="E198" s="68">
        <v>1000000</v>
      </c>
      <c r="F198" s="68">
        <v>1000000</v>
      </c>
      <c r="G198" s="68">
        <v>3901.18</v>
      </c>
      <c r="H198" s="224">
        <f t="shared" si="9"/>
        <v>0.39011799999999996</v>
      </c>
    </row>
    <row r="199" spans="3:8" ht="20.25" customHeight="1">
      <c r="C199" s="630" t="s">
        <v>671</v>
      </c>
      <c r="D199" s="307" t="s">
        <v>672</v>
      </c>
      <c r="E199" s="308">
        <f>E201+E208</f>
        <v>20000</v>
      </c>
      <c r="F199" s="308">
        <f>F201+F208</f>
        <v>20000</v>
      </c>
      <c r="G199" s="308">
        <f>G201+G208</f>
        <v>18740.63</v>
      </c>
      <c r="H199" s="308">
        <f t="shared" si="5"/>
        <v>93.70315000000001</v>
      </c>
    </row>
    <row r="200" spans="3:8" ht="20.25" customHeight="1">
      <c r="C200" s="598" t="s">
        <v>980</v>
      </c>
      <c r="D200" s="599" t="s">
        <v>871</v>
      </c>
      <c r="E200" s="601">
        <v>20000</v>
      </c>
      <c r="F200" s="601">
        <v>20000</v>
      </c>
      <c r="G200" s="601">
        <v>18740.63</v>
      </c>
      <c r="H200" s="600">
        <f t="shared" si="5"/>
        <v>93.70315000000001</v>
      </c>
    </row>
    <row r="201" spans="3:8" ht="15.75">
      <c r="C201" s="112">
        <v>3</v>
      </c>
      <c r="D201" s="112" t="s">
        <v>431</v>
      </c>
      <c r="E201" s="114">
        <f>E202</f>
        <v>20000</v>
      </c>
      <c r="F201" s="114">
        <f>F202</f>
        <v>20000</v>
      </c>
      <c r="G201" s="114">
        <f>G202</f>
        <v>18740.63</v>
      </c>
      <c r="H201" s="114">
        <f t="shared" si="5"/>
        <v>93.70315000000001</v>
      </c>
    </row>
    <row r="202" spans="3:8" ht="15.75">
      <c r="C202" s="115">
        <v>32</v>
      </c>
      <c r="D202" s="116" t="s">
        <v>448</v>
      </c>
      <c r="E202" s="117">
        <f>E203+E205</f>
        <v>20000</v>
      </c>
      <c r="F202" s="117">
        <f>F203+F205</f>
        <v>20000</v>
      </c>
      <c r="G202" s="117">
        <f>G203+G205</f>
        <v>18740.63</v>
      </c>
      <c r="H202" s="117">
        <f t="shared" si="5"/>
        <v>93.70315000000001</v>
      </c>
    </row>
    <row r="203" spans="3:8" ht="19.5" customHeight="1" hidden="1">
      <c r="C203" s="27">
        <v>322</v>
      </c>
      <c r="D203" s="28" t="s">
        <v>598</v>
      </c>
      <c r="E203" s="69">
        <f>E204</f>
        <v>0</v>
      </c>
      <c r="F203" s="69">
        <f>F204</f>
        <v>0</v>
      </c>
      <c r="G203" s="69">
        <f>G204</f>
        <v>0</v>
      </c>
      <c r="H203" s="218" t="e">
        <f t="shared" si="5"/>
        <v>#DIV/0!</v>
      </c>
    </row>
    <row r="204" spans="1:8" ht="16.5" customHeight="1" hidden="1">
      <c r="A204" s="80">
        <v>3221</v>
      </c>
      <c r="B204" s="383" t="s">
        <v>102</v>
      </c>
      <c r="C204" s="118">
        <v>3221</v>
      </c>
      <c r="D204" s="121" t="s">
        <v>455</v>
      </c>
      <c r="E204" s="68"/>
      <c r="F204" s="68"/>
      <c r="G204" s="68"/>
      <c r="H204" s="224" t="e">
        <f t="shared" si="5"/>
        <v>#DIV/0!</v>
      </c>
    </row>
    <row r="205" spans="3:8" ht="15.75">
      <c r="C205" s="27">
        <v>323</v>
      </c>
      <c r="D205" s="28" t="s">
        <v>454</v>
      </c>
      <c r="E205" s="69">
        <f>E206+E207</f>
        <v>20000</v>
      </c>
      <c r="F205" s="69">
        <f>F206+F207</f>
        <v>20000</v>
      </c>
      <c r="G205" s="69">
        <f>G206+G207</f>
        <v>18740.63</v>
      </c>
      <c r="H205" s="309">
        <f t="shared" si="5"/>
        <v>93.70315000000001</v>
      </c>
    </row>
    <row r="206" spans="1:8" ht="14.25">
      <c r="A206" s="118">
        <v>3232</v>
      </c>
      <c r="B206" s="383" t="s">
        <v>102</v>
      </c>
      <c r="C206" s="118">
        <v>3232</v>
      </c>
      <c r="D206" s="121" t="s">
        <v>673</v>
      </c>
      <c r="E206" s="68">
        <v>20000</v>
      </c>
      <c r="F206" s="68">
        <v>20000</v>
      </c>
      <c r="G206" s="68">
        <v>18740.63</v>
      </c>
      <c r="H206" s="224">
        <f t="shared" si="5"/>
        <v>93.70315000000001</v>
      </c>
    </row>
    <row r="207" spans="1:8" s="167" customFormat="1" ht="15.75" customHeight="1" hidden="1">
      <c r="A207" s="398"/>
      <c r="B207" s="387"/>
      <c r="C207" s="118">
        <v>3237</v>
      </c>
      <c r="D207" s="121" t="s">
        <v>674</v>
      </c>
      <c r="E207" s="68"/>
      <c r="F207" s="68"/>
      <c r="G207" s="68"/>
      <c r="H207" s="224" t="e">
        <f t="shared" si="5"/>
        <v>#DIV/0!</v>
      </c>
    </row>
    <row r="208" spans="3:8" ht="15.75" customHeight="1" hidden="1">
      <c r="C208" s="112">
        <v>4</v>
      </c>
      <c r="D208" s="112" t="s">
        <v>652</v>
      </c>
      <c r="E208" s="114">
        <f aca="true" t="shared" si="11" ref="E208:G210">E209</f>
        <v>0</v>
      </c>
      <c r="F208" s="114">
        <f t="shared" si="11"/>
        <v>0</v>
      </c>
      <c r="G208" s="114">
        <f t="shared" si="11"/>
        <v>0</v>
      </c>
      <c r="H208" s="114" t="e">
        <f t="shared" si="5"/>
        <v>#DIV/0!</v>
      </c>
    </row>
    <row r="209" spans="3:8" ht="15.75" customHeight="1" hidden="1">
      <c r="C209" s="115">
        <v>42</v>
      </c>
      <c r="D209" s="116" t="s">
        <v>516</v>
      </c>
      <c r="E209" s="117">
        <f t="shared" si="11"/>
        <v>0</v>
      </c>
      <c r="F209" s="117">
        <f t="shared" si="11"/>
        <v>0</v>
      </c>
      <c r="G209" s="117">
        <f t="shared" si="11"/>
        <v>0</v>
      </c>
      <c r="H209" s="117" t="e">
        <f t="shared" si="5"/>
        <v>#DIV/0!</v>
      </c>
    </row>
    <row r="210" spans="3:8" ht="19.5" customHeight="1" hidden="1">
      <c r="C210" s="332">
        <v>422</v>
      </c>
      <c r="D210" s="333" t="s">
        <v>520</v>
      </c>
      <c r="E210" s="69">
        <f t="shared" si="11"/>
        <v>0</v>
      </c>
      <c r="F210" s="69">
        <f t="shared" si="11"/>
        <v>0</v>
      </c>
      <c r="G210" s="69">
        <f t="shared" si="11"/>
        <v>0</v>
      </c>
      <c r="H210" s="218" t="e">
        <f t="shared" si="5"/>
        <v>#DIV/0!</v>
      </c>
    </row>
    <row r="211" spans="1:8" ht="18" customHeight="1" hidden="1">
      <c r="A211" s="80">
        <v>4221</v>
      </c>
      <c r="B211" s="383" t="s">
        <v>102</v>
      </c>
      <c r="C211" s="335">
        <v>4221</v>
      </c>
      <c r="D211" s="336" t="s">
        <v>675</v>
      </c>
      <c r="E211" s="68"/>
      <c r="F211" s="68"/>
      <c r="G211" s="68"/>
      <c r="H211" s="224" t="e">
        <f t="shared" si="5"/>
        <v>#DIV/0!</v>
      </c>
    </row>
    <row r="212" spans="3:8" ht="18" customHeight="1">
      <c r="C212" s="630" t="s">
        <v>319</v>
      </c>
      <c r="D212" s="307" t="s">
        <v>320</v>
      </c>
      <c r="E212" s="308">
        <f>E215+E221</f>
        <v>80000</v>
      </c>
      <c r="F212" s="308">
        <f>F215+F221</f>
        <v>80000</v>
      </c>
      <c r="G212" s="308">
        <f>G215+G221</f>
        <v>15000</v>
      </c>
      <c r="H212" s="308">
        <f t="shared" si="5"/>
        <v>18.75</v>
      </c>
    </row>
    <row r="213" spans="3:8" ht="18" customHeight="1">
      <c r="C213" s="598" t="s">
        <v>980</v>
      </c>
      <c r="D213" s="599" t="s">
        <v>871</v>
      </c>
      <c r="E213" s="601">
        <v>30000</v>
      </c>
      <c r="F213" s="601">
        <v>30000</v>
      </c>
      <c r="G213" s="601">
        <v>15000</v>
      </c>
      <c r="H213" s="600">
        <f>G213/F213*100</f>
        <v>50</v>
      </c>
    </row>
    <row r="214" spans="3:8" ht="18" customHeight="1">
      <c r="C214" s="598" t="s">
        <v>984</v>
      </c>
      <c r="D214" s="599" t="s">
        <v>866</v>
      </c>
      <c r="E214" s="601">
        <v>50000</v>
      </c>
      <c r="F214" s="601">
        <v>50000</v>
      </c>
      <c r="G214" s="601"/>
      <c r="H214" s="600">
        <f>G214/F214*100</f>
        <v>0</v>
      </c>
    </row>
    <row r="215" spans="3:8" ht="16.5" customHeight="1">
      <c r="C215" s="112">
        <v>3</v>
      </c>
      <c r="D215" s="112" t="s">
        <v>431</v>
      </c>
      <c r="E215" s="114">
        <f>E216</f>
        <v>80000</v>
      </c>
      <c r="F215" s="114">
        <f>F216</f>
        <v>80000</v>
      </c>
      <c r="G215" s="114">
        <f>G216</f>
        <v>15000</v>
      </c>
      <c r="H215" s="114">
        <f t="shared" si="5"/>
        <v>18.75</v>
      </c>
    </row>
    <row r="216" spans="3:8" ht="16.5" customHeight="1">
      <c r="C216" s="115">
        <v>32</v>
      </c>
      <c r="D216" s="116" t="s">
        <v>676</v>
      </c>
      <c r="E216" s="117">
        <f>E217+E219</f>
        <v>80000</v>
      </c>
      <c r="F216" s="117">
        <f>F217+F219</f>
        <v>80000</v>
      </c>
      <c r="G216" s="117">
        <f>G217+G219</f>
        <v>15000</v>
      </c>
      <c r="H216" s="117">
        <f t="shared" si="5"/>
        <v>18.75</v>
      </c>
    </row>
    <row r="217" spans="3:8" ht="18.75" customHeight="1">
      <c r="C217" s="27">
        <v>323</v>
      </c>
      <c r="D217" s="28" t="s">
        <v>454</v>
      </c>
      <c r="E217" s="69">
        <f>E218</f>
        <v>50000</v>
      </c>
      <c r="F217" s="69">
        <f>F218</f>
        <v>50000</v>
      </c>
      <c r="G217" s="69">
        <f>G218</f>
        <v>0</v>
      </c>
      <c r="H217" s="309">
        <f>G217/F217*100</f>
        <v>0</v>
      </c>
    </row>
    <row r="218" spans="3:8" ht="18" customHeight="1">
      <c r="C218" s="118">
        <v>3232</v>
      </c>
      <c r="D218" s="121" t="s">
        <v>322</v>
      </c>
      <c r="E218" s="68">
        <v>50000</v>
      </c>
      <c r="F218" s="68">
        <v>50000</v>
      </c>
      <c r="G218" s="68"/>
      <c r="H218" s="224">
        <f>G218/F218*100</f>
        <v>0</v>
      </c>
    </row>
    <row r="219" spans="3:8" ht="17.25" customHeight="1">
      <c r="C219" s="27">
        <v>329</v>
      </c>
      <c r="D219" s="28" t="s">
        <v>472</v>
      </c>
      <c r="E219" s="69">
        <f>E220</f>
        <v>30000</v>
      </c>
      <c r="F219" s="69">
        <f>F220</f>
        <v>30000</v>
      </c>
      <c r="G219" s="69">
        <f>G220</f>
        <v>15000</v>
      </c>
      <c r="H219" s="218">
        <f t="shared" si="5"/>
        <v>50</v>
      </c>
    </row>
    <row r="220" spans="1:8" ht="16.5" customHeight="1">
      <c r="A220" s="80">
        <v>3294</v>
      </c>
      <c r="B220" s="383" t="s">
        <v>695</v>
      </c>
      <c r="C220" s="118">
        <v>3294</v>
      </c>
      <c r="D220" s="121" t="s">
        <v>321</v>
      </c>
      <c r="E220" s="68">
        <v>30000</v>
      </c>
      <c r="F220" s="68">
        <v>30000</v>
      </c>
      <c r="G220" s="68">
        <v>15000</v>
      </c>
      <c r="H220" s="224">
        <f t="shared" si="5"/>
        <v>50</v>
      </c>
    </row>
    <row r="221" spans="3:8" ht="18.75" customHeight="1" hidden="1">
      <c r="C221" s="112">
        <v>4</v>
      </c>
      <c r="D221" s="112" t="s">
        <v>652</v>
      </c>
      <c r="E221" s="114">
        <f aca="true" t="shared" si="12" ref="E221:G222">E222</f>
        <v>0</v>
      </c>
      <c r="F221" s="114">
        <f t="shared" si="12"/>
        <v>0</v>
      </c>
      <c r="G221" s="114">
        <f t="shared" si="12"/>
        <v>0</v>
      </c>
      <c r="H221" s="114" t="e">
        <f>G221/F221*100</f>
        <v>#DIV/0!</v>
      </c>
    </row>
    <row r="222" spans="3:8" ht="18.75" customHeight="1" hidden="1">
      <c r="C222" s="115">
        <v>42</v>
      </c>
      <c r="D222" s="116" t="s">
        <v>516</v>
      </c>
      <c r="E222" s="117">
        <f t="shared" si="12"/>
        <v>0</v>
      </c>
      <c r="F222" s="117">
        <f t="shared" si="12"/>
        <v>0</v>
      </c>
      <c r="G222" s="117">
        <f t="shared" si="12"/>
        <v>0</v>
      </c>
      <c r="H222" s="117" t="e">
        <f>G222/F222*100</f>
        <v>#DIV/0!</v>
      </c>
    </row>
    <row r="223" spans="3:8" ht="18.75" customHeight="1" hidden="1">
      <c r="C223" s="332">
        <v>422</v>
      </c>
      <c r="D223" s="333" t="s">
        <v>520</v>
      </c>
      <c r="E223" s="69">
        <f>E224+E225</f>
        <v>0</v>
      </c>
      <c r="F223" s="69">
        <f>F224+F225</f>
        <v>0</v>
      </c>
      <c r="G223" s="69">
        <f>G224+G225</f>
        <v>0</v>
      </c>
      <c r="H223" s="218" t="e">
        <f>G223/F223*100</f>
        <v>#DIV/0!</v>
      </c>
    </row>
    <row r="224" spans="1:8" ht="18.75" customHeight="1" hidden="1">
      <c r="A224" s="80">
        <v>4221</v>
      </c>
      <c r="B224" s="383" t="s">
        <v>695</v>
      </c>
      <c r="C224" s="335">
        <v>4221</v>
      </c>
      <c r="D224" s="336" t="s">
        <v>675</v>
      </c>
      <c r="E224" s="68"/>
      <c r="F224" s="68"/>
      <c r="G224" s="68"/>
      <c r="H224" s="224" t="e">
        <f>G224/F224*100</f>
        <v>#DIV/0!</v>
      </c>
    </row>
    <row r="225" spans="1:8" ht="16.5" customHeight="1" hidden="1">
      <c r="A225" s="80">
        <v>4222</v>
      </c>
      <c r="B225" s="383" t="s">
        <v>695</v>
      </c>
      <c r="C225" s="335">
        <v>4222</v>
      </c>
      <c r="D225" s="336" t="s">
        <v>522</v>
      </c>
      <c r="E225" s="337"/>
      <c r="F225" s="337"/>
      <c r="G225" s="337"/>
      <c r="H225" s="224" t="e">
        <f>G225/F225*100</f>
        <v>#DIV/0!</v>
      </c>
    </row>
    <row r="226" spans="3:8" ht="20.25" customHeight="1">
      <c r="C226" s="628" t="s">
        <v>660</v>
      </c>
      <c r="D226" s="305" t="s">
        <v>677</v>
      </c>
      <c r="E226" s="306">
        <f>E227</f>
        <v>265000</v>
      </c>
      <c r="F226" s="306">
        <f>F227</f>
        <v>265000</v>
      </c>
      <c r="G226" s="306">
        <f>G227</f>
        <v>68924.3</v>
      </c>
      <c r="H226" s="306">
        <f t="shared" si="5"/>
        <v>26.009169811320753</v>
      </c>
    </row>
    <row r="227" spans="3:8" ht="18" customHeight="1">
      <c r="C227" s="630" t="s">
        <v>678</v>
      </c>
      <c r="D227" s="307" t="s">
        <v>679</v>
      </c>
      <c r="E227" s="308">
        <f>E230</f>
        <v>265000</v>
      </c>
      <c r="F227" s="308">
        <f>F230</f>
        <v>265000</v>
      </c>
      <c r="G227" s="308">
        <f>G230</f>
        <v>68924.3</v>
      </c>
      <c r="H227" s="308">
        <f t="shared" si="5"/>
        <v>26.009169811320753</v>
      </c>
    </row>
    <row r="228" spans="3:8" ht="18" customHeight="1">
      <c r="C228" s="598" t="s">
        <v>980</v>
      </c>
      <c r="D228" s="599" t="s">
        <v>871</v>
      </c>
      <c r="E228" s="601">
        <v>15000</v>
      </c>
      <c r="F228" s="601">
        <v>15000</v>
      </c>
      <c r="G228" s="601">
        <v>4527.38</v>
      </c>
      <c r="H228" s="600">
        <f t="shared" si="5"/>
        <v>30.182533333333332</v>
      </c>
    </row>
    <row r="229" spans="3:8" ht="18" customHeight="1">
      <c r="C229" s="598" t="s">
        <v>984</v>
      </c>
      <c r="D229" s="599" t="s">
        <v>866</v>
      </c>
      <c r="E229" s="601">
        <v>250000</v>
      </c>
      <c r="F229" s="601">
        <v>250000</v>
      </c>
      <c r="G229" s="601">
        <v>64396.92</v>
      </c>
      <c r="H229" s="600">
        <f t="shared" si="5"/>
        <v>25.758768</v>
      </c>
    </row>
    <row r="230" spans="3:8" ht="15.75">
      <c r="C230" s="112">
        <v>3</v>
      </c>
      <c r="D230" s="112" t="s">
        <v>431</v>
      </c>
      <c r="E230" s="114">
        <f>E231+E237</f>
        <v>265000</v>
      </c>
      <c r="F230" s="114">
        <f>F231+F237</f>
        <v>265000</v>
      </c>
      <c r="G230" s="114">
        <f>G231+G237</f>
        <v>68924.3</v>
      </c>
      <c r="H230" s="114">
        <f t="shared" si="5"/>
        <v>26.009169811320753</v>
      </c>
    </row>
    <row r="231" spans="3:8" ht="15.75">
      <c r="C231" s="115">
        <v>31</v>
      </c>
      <c r="D231" s="116" t="s">
        <v>432</v>
      </c>
      <c r="E231" s="117">
        <f>E232+E234</f>
        <v>250000</v>
      </c>
      <c r="F231" s="117">
        <f>F232+F234</f>
        <v>250000</v>
      </c>
      <c r="G231" s="117">
        <f>G232+G234</f>
        <v>64396.92</v>
      </c>
      <c r="H231" s="117">
        <f t="shared" si="5"/>
        <v>25.758768</v>
      </c>
    </row>
    <row r="232" spans="3:8" ht="15.75">
      <c r="C232" s="27">
        <v>311</v>
      </c>
      <c r="D232" s="28" t="s">
        <v>440</v>
      </c>
      <c r="E232" s="69">
        <f>E233</f>
        <v>219000</v>
      </c>
      <c r="F232" s="69">
        <f>F233</f>
        <v>219000</v>
      </c>
      <c r="G232" s="69">
        <f>G233</f>
        <v>59550.62</v>
      </c>
      <c r="H232" s="218">
        <f t="shared" si="5"/>
        <v>27.19206392694064</v>
      </c>
    </row>
    <row r="233" spans="1:8" ht="14.25">
      <c r="A233" s="118">
        <v>3111</v>
      </c>
      <c r="B233" s="383" t="s">
        <v>103</v>
      </c>
      <c r="C233" s="118">
        <v>3111</v>
      </c>
      <c r="D233" s="119" t="s">
        <v>441</v>
      </c>
      <c r="E233" s="120">
        <v>219000</v>
      </c>
      <c r="F233" s="120">
        <v>219000</v>
      </c>
      <c r="G233" s="120">
        <v>59550.62</v>
      </c>
      <c r="H233" s="224">
        <f t="shared" si="5"/>
        <v>27.19206392694064</v>
      </c>
    </row>
    <row r="234" spans="3:8" ht="15.75" customHeight="1">
      <c r="C234" s="27">
        <v>313</v>
      </c>
      <c r="D234" s="28" t="s">
        <v>444</v>
      </c>
      <c r="E234" s="69">
        <f>E235+E236</f>
        <v>31000</v>
      </c>
      <c r="F234" s="69">
        <f>F235+F236</f>
        <v>31000</v>
      </c>
      <c r="G234" s="69">
        <f>G235+G236</f>
        <v>4846.299999999999</v>
      </c>
      <c r="H234" s="309">
        <f t="shared" si="5"/>
        <v>15.633225806451613</v>
      </c>
    </row>
    <row r="235" spans="1:8" ht="14.25">
      <c r="A235" s="170">
        <v>3132</v>
      </c>
      <c r="B235" s="383" t="s">
        <v>103</v>
      </c>
      <c r="C235" s="170">
        <v>3132</v>
      </c>
      <c r="D235" s="119" t="s">
        <v>446</v>
      </c>
      <c r="E235" s="120">
        <v>27000</v>
      </c>
      <c r="F235" s="120">
        <v>27000</v>
      </c>
      <c r="G235" s="120">
        <v>4553.9</v>
      </c>
      <c r="H235" s="224">
        <f t="shared" si="5"/>
        <v>16.866296296296294</v>
      </c>
    </row>
    <row r="236" spans="1:8" ht="14.25">
      <c r="A236" s="170">
        <v>3133</v>
      </c>
      <c r="B236" s="383" t="s">
        <v>103</v>
      </c>
      <c r="C236" s="170">
        <v>3133</v>
      </c>
      <c r="D236" s="119" t="s">
        <v>447</v>
      </c>
      <c r="E236" s="120">
        <v>4000</v>
      </c>
      <c r="F236" s="120">
        <v>4000</v>
      </c>
      <c r="G236" s="120">
        <v>292.4</v>
      </c>
      <c r="H236" s="224">
        <f t="shared" si="5"/>
        <v>7.31</v>
      </c>
    </row>
    <row r="237" spans="3:8" ht="15.75">
      <c r="C237" s="115">
        <v>37</v>
      </c>
      <c r="D237" s="116" t="s">
        <v>680</v>
      </c>
      <c r="E237" s="117">
        <f>E238</f>
        <v>15000</v>
      </c>
      <c r="F237" s="117">
        <f>F238</f>
        <v>15000</v>
      </c>
      <c r="G237" s="117">
        <f>G239</f>
        <v>4527.38</v>
      </c>
      <c r="H237" s="117">
        <f t="shared" si="5"/>
        <v>30.182533333333332</v>
      </c>
    </row>
    <row r="238" spans="3:8" ht="15.75">
      <c r="C238" s="27">
        <v>372</v>
      </c>
      <c r="D238" s="28" t="s">
        <v>495</v>
      </c>
      <c r="E238" s="69">
        <f>E239</f>
        <v>15000</v>
      </c>
      <c r="F238" s="69">
        <f>F239</f>
        <v>15000</v>
      </c>
      <c r="G238" s="69">
        <f>G239</f>
        <v>4527.38</v>
      </c>
      <c r="H238" s="218">
        <f t="shared" si="5"/>
        <v>30.182533333333332</v>
      </c>
    </row>
    <row r="239" spans="1:8" ht="14.25">
      <c r="A239" s="123">
        <v>3721</v>
      </c>
      <c r="B239" s="383" t="s">
        <v>103</v>
      </c>
      <c r="C239" s="123">
        <v>3721</v>
      </c>
      <c r="D239" s="354" t="s">
        <v>667</v>
      </c>
      <c r="E239" s="55">
        <v>15000</v>
      </c>
      <c r="F239" s="55">
        <v>15000</v>
      </c>
      <c r="G239" s="55">
        <v>4527.38</v>
      </c>
      <c r="H239" s="224">
        <f t="shared" si="5"/>
        <v>30.182533333333332</v>
      </c>
    </row>
    <row r="240" spans="3:8" ht="23.25">
      <c r="C240" s="243"/>
      <c r="D240" s="366" t="s">
        <v>617</v>
      </c>
      <c r="E240" s="320">
        <f>E242</f>
        <v>435000</v>
      </c>
      <c r="F240" s="320">
        <f>F242</f>
        <v>435000</v>
      </c>
      <c r="G240" s="320">
        <f>G242</f>
        <v>155151.39</v>
      </c>
      <c r="H240" s="304">
        <f t="shared" si="5"/>
        <v>35.66698620689655</v>
      </c>
    </row>
    <row r="241" spans="3:8" ht="20.25" customHeight="1">
      <c r="C241" s="592" t="s">
        <v>988</v>
      </c>
      <c r="D241" s="596" t="s">
        <v>989</v>
      </c>
      <c r="E241" s="595">
        <v>435000</v>
      </c>
      <c r="F241" s="595">
        <v>435000</v>
      </c>
      <c r="G241" s="595">
        <v>155151.39</v>
      </c>
      <c r="H241" s="597">
        <f>G241/F241*100</f>
        <v>35.66698620689655</v>
      </c>
    </row>
    <row r="242" spans="3:8" ht="18" customHeight="1">
      <c r="C242" s="628" t="s">
        <v>681</v>
      </c>
      <c r="D242" s="305" t="s">
        <v>682</v>
      </c>
      <c r="E242" s="306">
        <f>E243</f>
        <v>435000</v>
      </c>
      <c r="F242" s="306">
        <f>F243</f>
        <v>435000</v>
      </c>
      <c r="G242" s="306">
        <f>G243</f>
        <v>155151.39</v>
      </c>
      <c r="H242" s="306">
        <f t="shared" si="5"/>
        <v>35.66698620689655</v>
      </c>
    </row>
    <row r="243" spans="3:8" ht="18" customHeight="1">
      <c r="C243" s="630" t="s">
        <v>683</v>
      </c>
      <c r="D243" s="307" t="s">
        <v>684</v>
      </c>
      <c r="E243" s="308">
        <f>E245</f>
        <v>435000</v>
      </c>
      <c r="F243" s="308">
        <f>F245</f>
        <v>435000</v>
      </c>
      <c r="G243" s="308">
        <f>G245</f>
        <v>155151.39</v>
      </c>
      <c r="H243" s="308">
        <f t="shared" si="5"/>
        <v>35.66698620689655</v>
      </c>
    </row>
    <row r="244" spans="3:8" ht="19.5" customHeight="1">
      <c r="C244" s="598" t="s">
        <v>980</v>
      </c>
      <c r="D244" s="599" t="s">
        <v>871</v>
      </c>
      <c r="E244" s="601">
        <v>435000</v>
      </c>
      <c r="F244" s="601">
        <v>435000</v>
      </c>
      <c r="G244" s="601">
        <v>155151.39</v>
      </c>
      <c r="H244" s="600">
        <f>G244/F244*100</f>
        <v>35.66698620689655</v>
      </c>
    </row>
    <row r="245" spans="3:8" ht="18.75" customHeight="1">
      <c r="C245" s="112">
        <v>3</v>
      </c>
      <c r="D245" s="112" t="s">
        <v>431</v>
      </c>
      <c r="E245" s="114">
        <f>E246+E251+E256</f>
        <v>435000</v>
      </c>
      <c r="F245" s="114">
        <f>F246+F251+F256</f>
        <v>435000</v>
      </c>
      <c r="G245" s="114">
        <f>G246+G251+G256</f>
        <v>155151.39</v>
      </c>
      <c r="H245" s="114">
        <f t="shared" si="5"/>
        <v>35.66698620689655</v>
      </c>
    </row>
    <row r="246" spans="3:8" ht="19.5" customHeight="1">
      <c r="C246" s="115">
        <v>32</v>
      </c>
      <c r="D246" s="116" t="s">
        <v>448</v>
      </c>
      <c r="E246" s="117">
        <f>E247+E249</f>
        <v>40000</v>
      </c>
      <c r="F246" s="117">
        <f>F247+F249</f>
        <v>40000</v>
      </c>
      <c r="G246" s="117">
        <f>G247+G249</f>
        <v>12622.44</v>
      </c>
      <c r="H246" s="117">
        <f t="shared" si="5"/>
        <v>31.556100000000004</v>
      </c>
    </row>
    <row r="247" spans="1:8" s="167" customFormat="1" ht="18" customHeight="1">
      <c r="A247" s="398"/>
      <c r="B247" s="387"/>
      <c r="C247" s="27">
        <v>323</v>
      </c>
      <c r="D247" s="28" t="s">
        <v>454</v>
      </c>
      <c r="E247" s="130">
        <f>E248</f>
        <v>10000</v>
      </c>
      <c r="F247" s="130">
        <f>F248</f>
        <v>10000</v>
      </c>
      <c r="G247" s="130">
        <f>G248</f>
        <v>12000</v>
      </c>
      <c r="H247" s="218">
        <f t="shared" si="5"/>
        <v>120</v>
      </c>
    </row>
    <row r="248" spans="1:8" ht="17.25" customHeight="1">
      <c r="A248" s="118">
        <v>32399910</v>
      </c>
      <c r="B248" s="383" t="s">
        <v>104</v>
      </c>
      <c r="C248" s="118">
        <v>3239</v>
      </c>
      <c r="D248" s="206" t="s">
        <v>958</v>
      </c>
      <c r="E248" s="133">
        <v>10000</v>
      </c>
      <c r="F248" s="133">
        <v>10000</v>
      </c>
      <c r="G248" s="133">
        <v>12000</v>
      </c>
      <c r="H248" s="224">
        <f t="shared" si="5"/>
        <v>120</v>
      </c>
    </row>
    <row r="249" spans="3:8" ht="15.75">
      <c r="C249" s="27">
        <v>329</v>
      </c>
      <c r="D249" s="28" t="s">
        <v>472</v>
      </c>
      <c r="E249" s="69">
        <f>E250</f>
        <v>30000</v>
      </c>
      <c r="F249" s="69">
        <f>F250</f>
        <v>30000</v>
      </c>
      <c r="G249" s="69">
        <f>G250</f>
        <v>622.44</v>
      </c>
      <c r="H249" s="309">
        <f t="shared" si="5"/>
        <v>2.0748</v>
      </c>
    </row>
    <row r="250" spans="1:8" ht="17.25" customHeight="1">
      <c r="A250" s="118">
        <v>3292</v>
      </c>
      <c r="B250" s="383" t="s">
        <v>104</v>
      </c>
      <c r="C250" s="118">
        <v>3292</v>
      </c>
      <c r="D250" s="121" t="s">
        <v>146</v>
      </c>
      <c r="E250" s="68">
        <v>30000</v>
      </c>
      <c r="F250" s="68">
        <v>30000</v>
      </c>
      <c r="G250" s="68">
        <v>622.44</v>
      </c>
      <c r="H250" s="224">
        <f t="shared" si="5"/>
        <v>2.0748</v>
      </c>
    </row>
    <row r="251" spans="3:8" ht="18" customHeight="1">
      <c r="C251" s="115">
        <v>35</v>
      </c>
      <c r="D251" s="116" t="s">
        <v>484</v>
      </c>
      <c r="E251" s="117">
        <f>E252</f>
        <v>385000</v>
      </c>
      <c r="F251" s="117">
        <f>F252</f>
        <v>385000</v>
      </c>
      <c r="G251" s="117">
        <f>G252</f>
        <v>142528.95</v>
      </c>
      <c r="H251" s="117">
        <f t="shared" si="5"/>
        <v>37.020506493506495</v>
      </c>
    </row>
    <row r="252" spans="1:8" s="167" customFormat="1" ht="18.75" customHeight="1">
      <c r="A252" s="398"/>
      <c r="B252" s="387"/>
      <c r="C252" s="27">
        <v>352</v>
      </c>
      <c r="D252" s="28" t="s">
        <v>147</v>
      </c>
      <c r="E252" s="69">
        <f>E253+E254+E255</f>
        <v>385000</v>
      </c>
      <c r="F252" s="69">
        <f>F253+F254+F255</f>
        <v>385000</v>
      </c>
      <c r="G252" s="69">
        <f>G253+G254+G255</f>
        <v>142528.95</v>
      </c>
      <c r="H252" s="218">
        <f aca="true" t="shared" si="13" ref="H252:H347">G252/F252*100</f>
        <v>37.020506493506495</v>
      </c>
    </row>
    <row r="253" spans="1:8" s="167" customFormat="1" ht="18" customHeight="1">
      <c r="A253" s="396" t="s">
        <v>199</v>
      </c>
      <c r="B253" s="387" t="s">
        <v>104</v>
      </c>
      <c r="C253" s="322">
        <v>3523</v>
      </c>
      <c r="D253" s="323" t="s">
        <v>148</v>
      </c>
      <c r="E253" s="68">
        <v>50000</v>
      </c>
      <c r="F253" s="68">
        <v>50000</v>
      </c>
      <c r="G253" s="68">
        <v>32648.45</v>
      </c>
      <c r="H253" s="224">
        <f t="shared" si="13"/>
        <v>65.29690000000001</v>
      </c>
    </row>
    <row r="254" spans="1:8" s="167" customFormat="1" ht="17.25" customHeight="1">
      <c r="A254" s="396" t="s">
        <v>688</v>
      </c>
      <c r="B254" s="387" t="s">
        <v>104</v>
      </c>
      <c r="C254" s="118">
        <v>3523</v>
      </c>
      <c r="D254" s="121" t="s">
        <v>685</v>
      </c>
      <c r="E254" s="68">
        <v>115000</v>
      </c>
      <c r="F254" s="68">
        <v>115000</v>
      </c>
      <c r="G254" s="68">
        <v>39880.5</v>
      </c>
      <c r="H254" s="224">
        <f t="shared" si="13"/>
        <v>34.678695652173914</v>
      </c>
    </row>
    <row r="255" spans="1:8" s="167" customFormat="1" ht="31.5" customHeight="1">
      <c r="A255" s="605"/>
      <c r="B255" s="387"/>
      <c r="C255" s="118">
        <v>3523</v>
      </c>
      <c r="D255" s="121" t="s">
        <v>1028</v>
      </c>
      <c r="E255" s="68">
        <v>220000</v>
      </c>
      <c r="F255" s="68">
        <v>220000</v>
      </c>
      <c r="G255" s="68">
        <v>70000</v>
      </c>
      <c r="H255" s="224">
        <f>G255/F255*100</f>
        <v>31.818181818181817</v>
      </c>
    </row>
    <row r="256" spans="3:8" ht="18" customHeight="1">
      <c r="C256" s="115">
        <v>38</v>
      </c>
      <c r="D256" s="116" t="s">
        <v>498</v>
      </c>
      <c r="E256" s="117">
        <f aca="true" t="shared" si="14" ref="E256:G257">E257</f>
        <v>10000</v>
      </c>
      <c r="F256" s="117">
        <f t="shared" si="14"/>
        <v>10000</v>
      </c>
      <c r="G256" s="117">
        <f t="shared" si="14"/>
        <v>0</v>
      </c>
      <c r="H256" s="117">
        <f t="shared" si="13"/>
        <v>0</v>
      </c>
    </row>
    <row r="257" spans="3:8" ht="18.75" customHeight="1">
      <c r="C257" s="27">
        <v>383</v>
      </c>
      <c r="D257" s="28" t="s">
        <v>498</v>
      </c>
      <c r="E257" s="69">
        <f t="shared" si="14"/>
        <v>10000</v>
      </c>
      <c r="F257" s="69">
        <f t="shared" si="14"/>
        <v>10000</v>
      </c>
      <c r="G257" s="69">
        <f t="shared" si="14"/>
        <v>0</v>
      </c>
      <c r="H257" s="218">
        <f t="shared" si="13"/>
        <v>0</v>
      </c>
    </row>
    <row r="258" spans="1:8" ht="18" customHeight="1">
      <c r="A258" s="118">
        <v>3831</v>
      </c>
      <c r="B258" s="383" t="s">
        <v>104</v>
      </c>
      <c r="C258" s="118">
        <v>3831</v>
      </c>
      <c r="D258" s="118" t="s">
        <v>149</v>
      </c>
      <c r="E258" s="68">
        <v>10000</v>
      </c>
      <c r="F258" s="68">
        <v>10000</v>
      </c>
      <c r="G258" s="68"/>
      <c r="H258" s="224">
        <f t="shared" si="13"/>
        <v>0</v>
      </c>
    </row>
    <row r="259" spans="3:8" ht="22.5" customHeight="1">
      <c r="C259" s="369"/>
      <c r="D259" s="370" t="s">
        <v>697</v>
      </c>
      <c r="E259" s="166">
        <f>E260+E464</f>
        <v>29540000</v>
      </c>
      <c r="F259" s="166">
        <f>F260+F464</f>
        <v>29540000</v>
      </c>
      <c r="G259" s="166">
        <f>G260+G464</f>
        <v>3231775.3100000005</v>
      </c>
      <c r="H259" s="166">
        <f t="shared" si="13"/>
        <v>10.940336188219366</v>
      </c>
    </row>
    <row r="260" spans="1:8" s="167" customFormat="1" ht="24" customHeight="1">
      <c r="A260" s="398"/>
      <c r="B260" s="387"/>
      <c r="C260" s="339"/>
      <c r="D260" s="368" t="s">
        <v>698</v>
      </c>
      <c r="E260" s="320">
        <f>E262+E314+E426</f>
        <v>24105000</v>
      </c>
      <c r="F260" s="320">
        <f>F262+F314+F426</f>
        <v>24105000</v>
      </c>
      <c r="G260" s="320">
        <f>G262+G314+G426</f>
        <v>3115926.8500000006</v>
      </c>
      <c r="H260" s="304">
        <f t="shared" si="13"/>
        <v>12.926475212611493</v>
      </c>
    </row>
    <row r="261" spans="1:8" s="167" customFormat="1" ht="21.75" customHeight="1">
      <c r="A261" s="398"/>
      <c r="B261" s="387"/>
      <c r="C261" s="592" t="s">
        <v>990</v>
      </c>
      <c r="D261" s="596" t="s">
        <v>897</v>
      </c>
      <c r="E261" s="595">
        <v>24105000</v>
      </c>
      <c r="F261" s="595">
        <v>24105000</v>
      </c>
      <c r="G261" s="595">
        <v>3115926.85</v>
      </c>
      <c r="H261" s="597">
        <f t="shared" si="13"/>
        <v>12.926475212611491</v>
      </c>
    </row>
    <row r="262" spans="3:8" ht="22.5" customHeight="1">
      <c r="C262" s="340" t="s">
        <v>699</v>
      </c>
      <c r="D262" s="341" t="s">
        <v>700</v>
      </c>
      <c r="E262" s="306">
        <f>E263+E295+E309</f>
        <v>1855000</v>
      </c>
      <c r="F262" s="306">
        <f>F263+F295+F309</f>
        <v>1855000</v>
      </c>
      <c r="G262" s="306">
        <f>G263+G295+G309</f>
        <v>522713.4300000001</v>
      </c>
      <c r="H262" s="306">
        <f t="shared" si="13"/>
        <v>28.178621563342325</v>
      </c>
    </row>
    <row r="263" spans="3:8" ht="20.25" customHeight="1">
      <c r="C263" s="630" t="s">
        <v>701</v>
      </c>
      <c r="D263" s="307" t="s">
        <v>702</v>
      </c>
      <c r="E263" s="308">
        <f>E265</f>
        <v>1505000</v>
      </c>
      <c r="F263" s="308">
        <f>F265</f>
        <v>1505000</v>
      </c>
      <c r="G263" s="308">
        <f>G265</f>
        <v>506336.9700000001</v>
      </c>
      <c r="H263" s="308">
        <f t="shared" si="13"/>
        <v>33.64365249169436</v>
      </c>
    </row>
    <row r="264" spans="3:8" ht="20.25" customHeight="1">
      <c r="C264" s="598" t="s">
        <v>985</v>
      </c>
      <c r="D264" s="599" t="s">
        <v>865</v>
      </c>
      <c r="E264" s="601">
        <v>1505000</v>
      </c>
      <c r="F264" s="601">
        <v>1505000</v>
      </c>
      <c r="G264" s="601">
        <v>506336.97</v>
      </c>
      <c r="H264" s="600">
        <f t="shared" si="13"/>
        <v>33.64365249169435</v>
      </c>
    </row>
    <row r="265" spans="1:8" s="167" customFormat="1" ht="20.25" customHeight="1">
      <c r="A265" s="398"/>
      <c r="B265" s="387"/>
      <c r="C265" s="112">
        <v>3</v>
      </c>
      <c r="D265" s="112" t="s">
        <v>431</v>
      </c>
      <c r="E265" s="114">
        <f>E266</f>
        <v>1505000</v>
      </c>
      <c r="F265" s="114">
        <f>F266</f>
        <v>1505000</v>
      </c>
      <c r="G265" s="114">
        <f>G266</f>
        <v>506336.9700000001</v>
      </c>
      <c r="H265" s="114">
        <f t="shared" si="13"/>
        <v>33.64365249169436</v>
      </c>
    </row>
    <row r="266" spans="1:8" s="167" customFormat="1" ht="20.25" customHeight="1">
      <c r="A266" s="398"/>
      <c r="B266" s="387"/>
      <c r="C266" s="342">
        <v>32</v>
      </c>
      <c r="D266" s="115" t="s">
        <v>448</v>
      </c>
      <c r="E266" s="117">
        <f>E267+E280</f>
        <v>1505000</v>
      </c>
      <c r="F266" s="117">
        <f>F267+F280</f>
        <v>1505000</v>
      </c>
      <c r="G266" s="117">
        <f>G267+G280</f>
        <v>506336.9700000001</v>
      </c>
      <c r="H266" s="117">
        <f t="shared" si="13"/>
        <v>33.64365249169436</v>
      </c>
    </row>
    <row r="267" spans="1:8" s="167" customFormat="1" ht="18.75" customHeight="1">
      <c r="A267" s="398"/>
      <c r="B267" s="387"/>
      <c r="C267" s="27">
        <v>322</v>
      </c>
      <c r="D267" s="28" t="s">
        <v>598</v>
      </c>
      <c r="E267" s="69">
        <f>E268+E271+E274+E278+E279</f>
        <v>580000</v>
      </c>
      <c r="F267" s="69">
        <f>F268+F271+F274+F278+F279</f>
        <v>580000</v>
      </c>
      <c r="G267" s="69">
        <f>G268+G271+G274+G278+G279</f>
        <v>174849.15</v>
      </c>
      <c r="H267" s="218">
        <f t="shared" si="13"/>
        <v>30.146405172413793</v>
      </c>
    </row>
    <row r="268" spans="1:8" s="167" customFormat="1" ht="16.5" customHeight="1">
      <c r="A268" s="398"/>
      <c r="B268" s="387"/>
      <c r="C268" s="371">
        <v>3221</v>
      </c>
      <c r="D268" s="372" t="s">
        <v>455</v>
      </c>
      <c r="E268" s="69">
        <f>E269+E270</f>
        <v>45000</v>
      </c>
      <c r="F268" s="69">
        <f>F269+F270</f>
        <v>45000</v>
      </c>
      <c r="G268" s="69">
        <f>G269+G270</f>
        <v>26004.659999999996</v>
      </c>
      <c r="H268" s="309">
        <f t="shared" si="13"/>
        <v>57.78813333333333</v>
      </c>
    </row>
    <row r="269" spans="1:8" s="167" customFormat="1" ht="16.5" customHeight="1">
      <c r="A269" s="397" t="s">
        <v>209</v>
      </c>
      <c r="B269" s="387" t="s">
        <v>105</v>
      </c>
      <c r="C269" s="31"/>
      <c r="D269" s="136" t="s">
        <v>703</v>
      </c>
      <c r="E269" s="68">
        <v>20000</v>
      </c>
      <c r="F269" s="68">
        <v>20000</v>
      </c>
      <c r="G269" s="68">
        <v>4194.99</v>
      </c>
      <c r="H269" s="224">
        <f t="shared" si="13"/>
        <v>20.974949999999996</v>
      </c>
    </row>
    <row r="270" spans="1:8" ht="14.25">
      <c r="A270" s="31">
        <v>32219000</v>
      </c>
      <c r="B270" s="383" t="s">
        <v>105</v>
      </c>
      <c r="C270" s="31"/>
      <c r="D270" s="136" t="s">
        <v>704</v>
      </c>
      <c r="E270" s="68">
        <v>25000</v>
      </c>
      <c r="F270" s="68">
        <v>25000</v>
      </c>
      <c r="G270" s="68">
        <v>21809.67</v>
      </c>
      <c r="H270" s="224">
        <f t="shared" si="13"/>
        <v>87.23867999999999</v>
      </c>
    </row>
    <row r="271" spans="3:8" ht="15">
      <c r="C271" s="134">
        <v>3223</v>
      </c>
      <c r="D271" s="135" t="s">
        <v>457</v>
      </c>
      <c r="E271" s="69">
        <f>E272+E273</f>
        <v>410000</v>
      </c>
      <c r="F271" s="69">
        <f>F272+F273</f>
        <v>410000</v>
      </c>
      <c r="G271" s="69">
        <f>G272+G273</f>
        <v>148184.49</v>
      </c>
      <c r="H271" s="309">
        <f t="shared" si="13"/>
        <v>36.14255853658536</v>
      </c>
    </row>
    <row r="272" spans="1:8" ht="15.75" customHeight="1">
      <c r="A272" s="31">
        <v>32231001</v>
      </c>
      <c r="B272" s="383" t="s">
        <v>105</v>
      </c>
      <c r="C272" s="31"/>
      <c r="D272" s="136" t="s">
        <v>705</v>
      </c>
      <c r="E272" s="68">
        <v>360000</v>
      </c>
      <c r="F272" s="68">
        <v>360000</v>
      </c>
      <c r="G272" s="68">
        <v>122982.6</v>
      </c>
      <c r="H272" s="224">
        <f t="shared" si="13"/>
        <v>34.161833333333334</v>
      </c>
    </row>
    <row r="273" spans="1:8" s="167" customFormat="1" ht="15.75" customHeight="1">
      <c r="A273" s="31">
        <v>32234000</v>
      </c>
      <c r="B273" s="387" t="s">
        <v>105</v>
      </c>
      <c r="C273" s="31"/>
      <c r="D273" s="136" t="s">
        <v>706</v>
      </c>
      <c r="E273" s="68">
        <v>50000</v>
      </c>
      <c r="F273" s="68">
        <v>50000</v>
      </c>
      <c r="G273" s="68">
        <v>25201.89</v>
      </c>
      <c r="H273" s="224">
        <f t="shared" si="13"/>
        <v>50.40378</v>
      </c>
    </row>
    <row r="274" spans="1:8" s="167" customFormat="1" ht="19.5" customHeight="1">
      <c r="A274" s="398"/>
      <c r="B274" s="387"/>
      <c r="C274" s="134">
        <v>3224</v>
      </c>
      <c r="D274" s="135" t="s">
        <v>458</v>
      </c>
      <c r="E274" s="69">
        <f>E275+E276+E277</f>
        <v>115000</v>
      </c>
      <c r="F274" s="69">
        <f>F275+F276+F277</f>
        <v>115000</v>
      </c>
      <c r="G274" s="69">
        <f>G275+G276+G277</f>
        <v>0</v>
      </c>
      <c r="H274" s="309">
        <f t="shared" si="13"/>
        <v>0</v>
      </c>
    </row>
    <row r="275" spans="1:8" s="167" customFormat="1" ht="15.75" customHeight="1">
      <c r="A275" s="397" t="s">
        <v>210</v>
      </c>
      <c r="B275" s="387" t="s">
        <v>105</v>
      </c>
      <c r="C275" s="31"/>
      <c r="D275" s="136" t="s">
        <v>709</v>
      </c>
      <c r="E275" s="68">
        <v>20000</v>
      </c>
      <c r="F275" s="68">
        <v>20000</v>
      </c>
      <c r="G275" s="68"/>
      <c r="H275" s="224">
        <f t="shared" si="13"/>
        <v>0</v>
      </c>
    </row>
    <row r="276" spans="1:8" s="167" customFormat="1" ht="15" customHeight="1">
      <c r="A276" s="31">
        <v>32242700</v>
      </c>
      <c r="B276" s="387" t="s">
        <v>105</v>
      </c>
      <c r="C276" s="31"/>
      <c r="D276" s="136" t="s">
        <v>710</v>
      </c>
      <c r="E276" s="68">
        <v>70000</v>
      </c>
      <c r="F276" s="68">
        <v>70000</v>
      </c>
      <c r="G276" s="68"/>
      <c r="H276" s="224">
        <f t="shared" si="13"/>
        <v>0</v>
      </c>
    </row>
    <row r="277" spans="1:8" ht="15" customHeight="1">
      <c r="A277" s="31">
        <v>32244000</v>
      </c>
      <c r="B277" s="383" t="s">
        <v>105</v>
      </c>
      <c r="C277" s="31"/>
      <c r="D277" s="136" t="s">
        <v>711</v>
      </c>
      <c r="E277" s="68">
        <v>25000</v>
      </c>
      <c r="F277" s="68">
        <v>25000</v>
      </c>
      <c r="G277" s="68"/>
      <c r="H277" s="224">
        <f t="shared" si="13"/>
        <v>0</v>
      </c>
    </row>
    <row r="278" spans="1:8" ht="16.5" customHeight="1">
      <c r="A278" s="80">
        <v>32251000</v>
      </c>
      <c r="B278" s="383" t="s">
        <v>105</v>
      </c>
      <c r="C278" s="134">
        <v>3225</v>
      </c>
      <c r="D278" s="135" t="s">
        <v>459</v>
      </c>
      <c r="E278" s="69">
        <v>5000</v>
      </c>
      <c r="F278" s="69">
        <v>5000</v>
      </c>
      <c r="G278" s="69"/>
      <c r="H278" s="224">
        <f t="shared" si="13"/>
        <v>0</v>
      </c>
    </row>
    <row r="279" spans="1:8" ht="17.25" customHeight="1">
      <c r="A279" s="80">
        <v>32271000</v>
      </c>
      <c r="B279" s="383" t="s">
        <v>105</v>
      </c>
      <c r="C279" s="373">
        <v>3227</v>
      </c>
      <c r="D279" s="374" t="s">
        <v>460</v>
      </c>
      <c r="E279" s="251">
        <v>5000</v>
      </c>
      <c r="F279" s="251">
        <v>5000</v>
      </c>
      <c r="G279" s="251">
        <v>660</v>
      </c>
      <c r="H279" s="251">
        <f t="shared" si="13"/>
        <v>13.200000000000001</v>
      </c>
    </row>
    <row r="280" spans="3:8" ht="18.75" customHeight="1">
      <c r="C280" s="27">
        <v>323</v>
      </c>
      <c r="D280" s="28" t="s">
        <v>454</v>
      </c>
      <c r="E280" s="69">
        <f>E281+E288+E294</f>
        <v>925000</v>
      </c>
      <c r="F280" s="69">
        <f>F281+F288+F294</f>
        <v>925000</v>
      </c>
      <c r="G280" s="69">
        <f>G281+G288+G294</f>
        <v>331487.82000000007</v>
      </c>
      <c r="H280" s="309">
        <f t="shared" si="13"/>
        <v>35.83652108108109</v>
      </c>
    </row>
    <row r="281" spans="3:8" ht="20.25" customHeight="1">
      <c r="C281" s="134">
        <v>3232</v>
      </c>
      <c r="D281" s="135" t="s">
        <v>462</v>
      </c>
      <c r="E281" s="69">
        <f>E282+E284</f>
        <v>515000</v>
      </c>
      <c r="F281" s="69">
        <f>F282+F284</f>
        <v>515000</v>
      </c>
      <c r="G281" s="69">
        <f>G282+G284</f>
        <v>220104.76</v>
      </c>
      <c r="H281" s="309">
        <f t="shared" si="13"/>
        <v>42.738788349514564</v>
      </c>
    </row>
    <row r="282" spans="3:8" ht="20.25" customHeight="1">
      <c r="C282" s="134"/>
      <c r="D282" s="343" t="s">
        <v>712</v>
      </c>
      <c r="E282" s="69">
        <f>E283</f>
        <v>400000</v>
      </c>
      <c r="F282" s="69">
        <f>F283</f>
        <v>400000</v>
      </c>
      <c r="G282" s="69">
        <f>G283</f>
        <v>182693.04</v>
      </c>
      <c r="H282" s="309">
        <f t="shared" si="13"/>
        <v>45.673260000000006</v>
      </c>
    </row>
    <row r="283" spans="1:8" ht="30.75" customHeight="1">
      <c r="A283" s="31">
        <v>32321</v>
      </c>
      <c r="B283" s="383" t="s">
        <v>105</v>
      </c>
      <c r="C283" s="31"/>
      <c r="D283" s="344" t="s">
        <v>713</v>
      </c>
      <c r="E283" s="55">
        <v>400000</v>
      </c>
      <c r="F283" s="55">
        <v>400000</v>
      </c>
      <c r="G283" s="55">
        <v>182693.04</v>
      </c>
      <c r="H283" s="224">
        <f t="shared" si="13"/>
        <v>45.673260000000006</v>
      </c>
    </row>
    <row r="284" spans="3:8" ht="18" customHeight="1">
      <c r="C284" s="134"/>
      <c r="D284" s="343" t="s">
        <v>715</v>
      </c>
      <c r="E284" s="69">
        <f>E285+E286+E287</f>
        <v>115000</v>
      </c>
      <c r="F284" s="69">
        <f>F285+F286+F287</f>
        <v>115000</v>
      </c>
      <c r="G284" s="69">
        <f>G285+G286+G287</f>
        <v>37411.72</v>
      </c>
      <c r="H284" s="309">
        <f t="shared" si="13"/>
        <v>32.53193043478261</v>
      </c>
    </row>
    <row r="285" spans="1:8" ht="20.25" customHeight="1">
      <c r="A285" s="397" t="s">
        <v>211</v>
      </c>
      <c r="B285" s="383" t="s">
        <v>105</v>
      </c>
      <c r="C285" s="31"/>
      <c r="D285" s="136" t="s">
        <v>716</v>
      </c>
      <c r="E285" s="68">
        <v>60000</v>
      </c>
      <c r="F285" s="68">
        <v>60000</v>
      </c>
      <c r="G285" s="68">
        <v>12901.25</v>
      </c>
      <c r="H285" s="224">
        <f t="shared" si="13"/>
        <v>21.50208333333333</v>
      </c>
    </row>
    <row r="286" spans="1:8" ht="18" customHeight="1">
      <c r="A286" s="31"/>
      <c r="C286" s="31"/>
      <c r="D286" s="136" t="s">
        <v>717</v>
      </c>
      <c r="E286" s="68">
        <v>5000</v>
      </c>
      <c r="F286" s="68">
        <v>5000</v>
      </c>
      <c r="G286" s="68"/>
      <c r="H286" s="224">
        <f t="shared" si="13"/>
        <v>0</v>
      </c>
    </row>
    <row r="287" spans="1:8" ht="18" customHeight="1">
      <c r="A287" s="397" t="s">
        <v>200</v>
      </c>
      <c r="B287" s="383" t="s">
        <v>105</v>
      </c>
      <c r="C287" s="31"/>
      <c r="D287" s="136" t="s">
        <v>718</v>
      </c>
      <c r="E287" s="68">
        <v>50000</v>
      </c>
      <c r="F287" s="68">
        <v>50000</v>
      </c>
      <c r="G287" s="68">
        <v>24510.47</v>
      </c>
      <c r="H287" s="224">
        <f t="shared" si="13"/>
        <v>49.02094</v>
      </c>
    </row>
    <row r="288" spans="3:8" ht="20.25" customHeight="1">
      <c r="C288" s="134">
        <v>3234</v>
      </c>
      <c r="D288" s="135" t="s">
        <v>150</v>
      </c>
      <c r="E288" s="69">
        <f>E289+E290+E291+E292</f>
        <v>400000</v>
      </c>
      <c r="F288" s="69">
        <f>F289+F290+F291+F292</f>
        <v>400000</v>
      </c>
      <c r="G288" s="69">
        <f>G289+G290+G291+G292</f>
        <v>105725.16</v>
      </c>
      <c r="H288" s="309">
        <f t="shared" si="13"/>
        <v>26.43129</v>
      </c>
    </row>
    <row r="289" spans="1:8" ht="18" customHeight="1">
      <c r="A289" s="31">
        <v>32342000</v>
      </c>
      <c r="B289" s="383" t="s">
        <v>105</v>
      </c>
      <c r="C289" s="31"/>
      <c r="D289" s="136" t="s">
        <v>719</v>
      </c>
      <c r="E289" s="68">
        <v>30000</v>
      </c>
      <c r="F289" s="68">
        <v>30000</v>
      </c>
      <c r="G289" s="68">
        <v>28660.1</v>
      </c>
      <c r="H289" s="224">
        <f t="shared" si="13"/>
        <v>95.53366666666666</v>
      </c>
    </row>
    <row r="290" spans="1:8" ht="18.75" customHeight="1">
      <c r="A290" s="31">
        <v>32349200</v>
      </c>
      <c r="B290" s="383" t="s">
        <v>105</v>
      </c>
      <c r="C290" s="31"/>
      <c r="D290" s="136" t="s">
        <v>720</v>
      </c>
      <c r="E290" s="68">
        <v>80000</v>
      </c>
      <c r="F290" s="68">
        <v>80000</v>
      </c>
      <c r="G290" s="68">
        <v>18048.75</v>
      </c>
      <c r="H290" s="224">
        <f t="shared" si="13"/>
        <v>22.5609375</v>
      </c>
    </row>
    <row r="291" spans="1:8" ht="17.25" customHeight="1">
      <c r="A291" s="31"/>
      <c r="C291" s="31"/>
      <c r="D291" s="136" t="s">
        <v>959</v>
      </c>
      <c r="E291" s="68">
        <v>200000</v>
      </c>
      <c r="F291" s="68">
        <v>200000</v>
      </c>
      <c r="G291" s="68"/>
      <c r="H291" s="224"/>
    </row>
    <row r="292" spans="1:9" ht="18" customHeight="1">
      <c r="A292" s="397" t="s">
        <v>696</v>
      </c>
      <c r="B292" s="383" t="s">
        <v>105</v>
      </c>
      <c r="C292" s="31"/>
      <c r="D292" s="136" t="s">
        <v>559</v>
      </c>
      <c r="E292" s="68">
        <v>90000</v>
      </c>
      <c r="F292" s="68">
        <v>90000</v>
      </c>
      <c r="G292" s="68">
        <v>59016.31</v>
      </c>
      <c r="H292" s="224">
        <f t="shared" si="13"/>
        <v>65.57367777777777</v>
      </c>
      <c r="I292" s="270"/>
    </row>
    <row r="293" spans="1:8" ht="16.5" customHeight="1" hidden="1">
      <c r="A293" s="240"/>
      <c r="C293" s="134"/>
      <c r="D293" s="135" t="s">
        <v>467</v>
      </c>
      <c r="E293" s="69"/>
      <c r="F293" s="69"/>
      <c r="G293" s="69"/>
      <c r="H293" s="309" t="e">
        <f>G293/F293*100</f>
        <v>#DIV/0!</v>
      </c>
    </row>
    <row r="294" spans="1:8" ht="18.75" customHeight="1">
      <c r="A294" s="240">
        <v>3237</v>
      </c>
      <c r="B294" s="383" t="s">
        <v>105</v>
      </c>
      <c r="C294" s="317">
        <v>3237</v>
      </c>
      <c r="D294" s="318" t="s">
        <v>467</v>
      </c>
      <c r="E294" s="58">
        <v>10000</v>
      </c>
      <c r="F294" s="58">
        <v>10000</v>
      </c>
      <c r="G294" s="58">
        <v>5657.9</v>
      </c>
      <c r="H294" s="309">
        <f t="shared" si="13"/>
        <v>56.579</v>
      </c>
    </row>
    <row r="295" spans="3:8" ht="21.75" customHeight="1">
      <c r="C295" s="630" t="s">
        <v>721</v>
      </c>
      <c r="D295" s="307" t="s">
        <v>722</v>
      </c>
      <c r="E295" s="308">
        <f>E298+E303</f>
        <v>350000</v>
      </c>
      <c r="F295" s="308">
        <f>F298+F303</f>
        <v>350000</v>
      </c>
      <c r="G295" s="308">
        <f>G298+G303</f>
        <v>16376.46</v>
      </c>
      <c r="H295" s="308">
        <f t="shared" si="13"/>
        <v>4.678988571428571</v>
      </c>
    </row>
    <row r="296" spans="3:8" ht="18.75" customHeight="1">
      <c r="C296" s="598" t="s">
        <v>980</v>
      </c>
      <c r="D296" s="599" t="s">
        <v>871</v>
      </c>
      <c r="E296" s="601">
        <v>50000</v>
      </c>
      <c r="F296" s="601">
        <v>50000</v>
      </c>
      <c r="G296" s="601"/>
      <c r="H296" s="600">
        <f>G296/F296*100</f>
        <v>0</v>
      </c>
    </row>
    <row r="297" spans="3:8" ht="18.75" customHeight="1">
      <c r="C297" s="598" t="s">
        <v>985</v>
      </c>
      <c r="D297" s="599" t="s">
        <v>865</v>
      </c>
      <c r="E297" s="601">
        <v>300000</v>
      </c>
      <c r="F297" s="601">
        <v>300000</v>
      </c>
      <c r="G297" s="601">
        <v>16376.46</v>
      </c>
      <c r="H297" s="600">
        <f>G297/F297*100</f>
        <v>5.458819999999999</v>
      </c>
    </row>
    <row r="298" spans="3:8" ht="21.75" customHeight="1">
      <c r="C298" s="112">
        <v>3</v>
      </c>
      <c r="D298" s="112" t="s">
        <v>431</v>
      </c>
      <c r="E298" s="114">
        <f aca="true" t="shared" si="15" ref="E298:G300">E299</f>
        <v>50000</v>
      </c>
      <c r="F298" s="114">
        <f t="shared" si="15"/>
        <v>50000</v>
      </c>
      <c r="G298" s="114">
        <f t="shared" si="15"/>
        <v>0</v>
      </c>
      <c r="H298" s="114">
        <f t="shared" si="13"/>
        <v>0</v>
      </c>
    </row>
    <row r="299" spans="3:8" ht="21" customHeight="1">
      <c r="C299" s="342">
        <v>32</v>
      </c>
      <c r="D299" s="115" t="s">
        <v>448</v>
      </c>
      <c r="E299" s="117">
        <f t="shared" si="15"/>
        <v>50000</v>
      </c>
      <c r="F299" s="117">
        <f t="shared" si="15"/>
        <v>50000</v>
      </c>
      <c r="G299" s="117">
        <f t="shared" si="15"/>
        <v>0</v>
      </c>
      <c r="H299" s="117">
        <f t="shared" si="13"/>
        <v>0</v>
      </c>
    </row>
    <row r="300" spans="3:8" ht="21.75" customHeight="1">
      <c r="C300" s="27">
        <v>323</v>
      </c>
      <c r="D300" s="28" t="s">
        <v>454</v>
      </c>
      <c r="E300" s="69">
        <f t="shared" si="15"/>
        <v>50000</v>
      </c>
      <c r="F300" s="69">
        <f t="shared" si="15"/>
        <v>50000</v>
      </c>
      <c r="G300" s="69">
        <f t="shared" si="15"/>
        <v>0</v>
      </c>
      <c r="H300" s="218">
        <f t="shared" si="13"/>
        <v>0</v>
      </c>
    </row>
    <row r="301" spans="2:8" ht="19.5" customHeight="1">
      <c r="B301" s="383" t="s">
        <v>106</v>
      </c>
      <c r="C301" s="123">
        <v>3235</v>
      </c>
      <c r="D301" s="132" t="s">
        <v>723</v>
      </c>
      <c r="E301" s="55">
        <v>50000</v>
      </c>
      <c r="F301" s="55">
        <v>50000</v>
      </c>
      <c r="G301" s="55"/>
      <c r="H301" s="224">
        <f t="shared" si="13"/>
        <v>0</v>
      </c>
    </row>
    <row r="302" spans="3:8" ht="18.75" customHeight="1" hidden="1">
      <c r="C302" s="598"/>
      <c r="D302" s="599"/>
      <c r="E302" s="601"/>
      <c r="F302" s="601"/>
      <c r="G302" s="601"/>
      <c r="H302" s="600"/>
    </row>
    <row r="303" spans="3:8" ht="21" customHeight="1">
      <c r="C303" s="112">
        <v>4</v>
      </c>
      <c r="D303" s="112" t="s">
        <v>652</v>
      </c>
      <c r="E303" s="114">
        <f>E304</f>
        <v>300000</v>
      </c>
      <c r="F303" s="114">
        <f>F304</f>
        <v>300000</v>
      </c>
      <c r="G303" s="114">
        <f>G304</f>
        <v>16376.46</v>
      </c>
      <c r="H303" s="114">
        <f t="shared" si="13"/>
        <v>5.458819999999999</v>
      </c>
    </row>
    <row r="304" spans="3:8" ht="18.75" customHeight="1">
      <c r="C304" s="115">
        <v>42</v>
      </c>
      <c r="D304" s="116" t="s">
        <v>516</v>
      </c>
      <c r="E304" s="117">
        <f>E305+E307</f>
        <v>300000</v>
      </c>
      <c r="F304" s="117">
        <f>F305+F307</f>
        <v>300000</v>
      </c>
      <c r="G304" s="117">
        <f>G305+G307</f>
        <v>16376.46</v>
      </c>
      <c r="H304" s="117">
        <f t="shared" si="13"/>
        <v>5.458819999999999</v>
      </c>
    </row>
    <row r="305" spans="3:8" ht="21" customHeight="1">
      <c r="C305" s="27">
        <v>422</v>
      </c>
      <c r="D305" s="28" t="s">
        <v>520</v>
      </c>
      <c r="E305" s="69">
        <f>E306</f>
        <v>300000</v>
      </c>
      <c r="F305" s="69">
        <f>F306</f>
        <v>300000</v>
      </c>
      <c r="G305" s="69">
        <f>G306</f>
        <v>16376.46</v>
      </c>
      <c r="H305" s="218">
        <f t="shared" si="13"/>
        <v>5.458819999999999</v>
      </c>
    </row>
    <row r="306" spans="1:8" ht="15.75" customHeight="1">
      <c r="A306" s="118">
        <v>4227</v>
      </c>
      <c r="B306" s="386" t="s">
        <v>106</v>
      </c>
      <c r="C306" s="118">
        <v>4227</v>
      </c>
      <c r="D306" s="119" t="s">
        <v>724</v>
      </c>
      <c r="E306" s="120">
        <v>300000</v>
      </c>
      <c r="F306" s="120">
        <v>300000</v>
      </c>
      <c r="G306" s="120">
        <v>16376.46</v>
      </c>
      <c r="H306" s="224">
        <f t="shared" si="13"/>
        <v>5.458819999999999</v>
      </c>
    </row>
    <row r="307" spans="1:8" ht="17.25" customHeight="1" hidden="1">
      <c r="A307" s="118"/>
      <c r="B307" s="386"/>
      <c r="C307" s="27">
        <v>423</v>
      </c>
      <c r="D307" s="28" t="s">
        <v>527</v>
      </c>
      <c r="E307" s="69"/>
      <c r="F307" s="69"/>
      <c r="G307" s="69"/>
      <c r="H307" s="218" t="e">
        <f>G307/F307*100</f>
        <v>#DIV/0!</v>
      </c>
    </row>
    <row r="308" spans="1:8" ht="17.25" customHeight="1" hidden="1">
      <c r="A308" s="118">
        <v>4231</v>
      </c>
      <c r="B308" s="386" t="s">
        <v>106</v>
      </c>
      <c r="C308" s="118">
        <v>4231</v>
      </c>
      <c r="D308" s="119" t="s">
        <v>152</v>
      </c>
      <c r="E308" s="120"/>
      <c r="F308" s="120"/>
      <c r="G308" s="120"/>
      <c r="H308" s="224" t="e">
        <f>G308/F308*100</f>
        <v>#DIV/0!</v>
      </c>
    </row>
    <row r="309" spans="2:8" ht="16.5" customHeight="1" hidden="1">
      <c r="B309" s="386"/>
      <c r="C309" s="229" t="s">
        <v>725</v>
      </c>
      <c r="D309" s="307" t="s">
        <v>726</v>
      </c>
      <c r="E309" s="308"/>
      <c r="F309" s="308"/>
      <c r="G309" s="308"/>
      <c r="H309" s="308" t="e">
        <f t="shared" si="13"/>
        <v>#DIV/0!</v>
      </c>
    </row>
    <row r="310" spans="2:8" ht="14.25" customHeight="1" hidden="1">
      <c r="B310" s="386"/>
      <c r="C310" s="112">
        <v>3</v>
      </c>
      <c r="D310" s="112" t="s">
        <v>431</v>
      </c>
      <c r="E310" s="114"/>
      <c r="F310" s="114"/>
      <c r="G310" s="114"/>
      <c r="H310" s="114" t="e">
        <f t="shared" si="13"/>
        <v>#DIV/0!</v>
      </c>
    </row>
    <row r="311" spans="2:8" ht="14.25" customHeight="1" hidden="1">
      <c r="B311" s="386"/>
      <c r="C311" s="342">
        <v>32</v>
      </c>
      <c r="D311" s="115" t="s">
        <v>448</v>
      </c>
      <c r="E311" s="117"/>
      <c r="F311" s="117"/>
      <c r="G311" s="117"/>
      <c r="H311" s="117" t="e">
        <f t="shared" si="13"/>
        <v>#DIV/0!</v>
      </c>
    </row>
    <row r="312" spans="2:8" ht="15.75" customHeight="1" hidden="1">
      <c r="B312" s="386"/>
      <c r="C312" s="27">
        <v>323</v>
      </c>
      <c r="D312" s="28" t="s">
        <v>454</v>
      </c>
      <c r="E312" s="69"/>
      <c r="F312" s="69"/>
      <c r="G312" s="69"/>
      <c r="H312" s="218" t="e">
        <f t="shared" si="13"/>
        <v>#DIV/0!</v>
      </c>
    </row>
    <row r="313" spans="2:8" ht="17.25" customHeight="1" hidden="1">
      <c r="B313" s="386"/>
      <c r="C313" s="118">
        <v>3232</v>
      </c>
      <c r="D313" s="121" t="s">
        <v>714</v>
      </c>
      <c r="E313" s="68"/>
      <c r="F313" s="68"/>
      <c r="G313" s="68"/>
      <c r="H313" s="224" t="e">
        <f t="shared" si="13"/>
        <v>#DIV/0!</v>
      </c>
    </row>
    <row r="314" spans="2:8" ht="23.25" customHeight="1">
      <c r="B314" s="386"/>
      <c r="C314" s="628" t="s">
        <v>727</v>
      </c>
      <c r="D314" s="305" t="s">
        <v>728</v>
      </c>
      <c r="E314" s="306">
        <f>E315+E322+E327+E333+E341+E347+E353+E359+E367+E373+E378+E385+E391+E398+E403+E408+E414+E420</f>
        <v>11300000</v>
      </c>
      <c r="F314" s="306">
        <f>F315+F322+F327+F333+F341+F347+F353+F359+F367+F373+F378+F385+F391+F398+F403+F408+F414+F420</f>
        <v>11300000</v>
      </c>
      <c r="G314" s="306">
        <f>G315+G322+G327+G333+G341+G347+G353+G359+G367+G373+G378+G385+G391+G398+G403+G408+G414+G420</f>
        <v>2257817.64</v>
      </c>
      <c r="H314" s="306">
        <f t="shared" si="13"/>
        <v>19.98068707964602</v>
      </c>
    </row>
    <row r="315" spans="2:8" ht="20.25" customHeight="1">
      <c r="B315" s="386"/>
      <c r="C315" s="626" t="s">
        <v>976</v>
      </c>
      <c r="D315" s="307" t="s">
        <v>729</v>
      </c>
      <c r="E315" s="308">
        <f>E318</f>
        <v>400000</v>
      </c>
      <c r="F315" s="308">
        <f>F318</f>
        <v>400000</v>
      </c>
      <c r="G315" s="308">
        <f>G318</f>
        <v>26625</v>
      </c>
      <c r="H315" s="308">
        <f t="shared" si="13"/>
        <v>6.65625</v>
      </c>
    </row>
    <row r="316" spans="2:8" ht="20.25" customHeight="1">
      <c r="B316" s="386"/>
      <c r="C316" s="598" t="s">
        <v>985</v>
      </c>
      <c r="D316" s="599" t="s">
        <v>865</v>
      </c>
      <c r="E316" s="601"/>
      <c r="F316" s="601"/>
      <c r="G316" s="601">
        <v>26625</v>
      </c>
      <c r="H316" s="600"/>
    </row>
    <row r="317" spans="2:8" ht="20.25" customHeight="1">
      <c r="B317" s="386"/>
      <c r="C317" s="598" t="s">
        <v>984</v>
      </c>
      <c r="D317" s="599" t="s">
        <v>866</v>
      </c>
      <c r="E317" s="601">
        <v>400000</v>
      </c>
      <c r="F317" s="601">
        <v>400000</v>
      </c>
      <c r="G317" s="601"/>
      <c r="H317" s="600">
        <f t="shared" si="13"/>
        <v>0</v>
      </c>
    </row>
    <row r="318" spans="2:8" ht="21.75" customHeight="1">
      <c r="B318" s="386"/>
      <c r="C318" s="112">
        <v>4</v>
      </c>
      <c r="D318" s="112" t="s">
        <v>652</v>
      </c>
      <c r="E318" s="114">
        <f aca="true" t="shared" si="16" ref="E318:G325">E319</f>
        <v>400000</v>
      </c>
      <c r="F318" s="114">
        <f t="shared" si="16"/>
        <v>400000</v>
      </c>
      <c r="G318" s="114">
        <f t="shared" si="16"/>
        <v>26625</v>
      </c>
      <c r="H318" s="114">
        <f t="shared" si="13"/>
        <v>6.65625</v>
      </c>
    </row>
    <row r="319" spans="2:8" ht="19.5" customHeight="1">
      <c r="B319" s="386"/>
      <c r="C319" s="115">
        <v>42</v>
      </c>
      <c r="D319" s="116" t="s">
        <v>516</v>
      </c>
      <c r="E319" s="117">
        <f t="shared" si="16"/>
        <v>400000</v>
      </c>
      <c r="F319" s="117">
        <f t="shared" si="16"/>
        <v>400000</v>
      </c>
      <c r="G319" s="117">
        <f t="shared" si="16"/>
        <v>26625</v>
      </c>
      <c r="H319" s="117">
        <f t="shared" si="13"/>
        <v>6.65625</v>
      </c>
    </row>
    <row r="320" spans="2:8" ht="18" customHeight="1">
      <c r="B320" s="386"/>
      <c r="C320" s="27">
        <v>421</v>
      </c>
      <c r="D320" s="28" t="s">
        <v>517</v>
      </c>
      <c r="E320" s="69">
        <f t="shared" si="16"/>
        <v>400000</v>
      </c>
      <c r="F320" s="69">
        <f t="shared" si="16"/>
        <v>400000</v>
      </c>
      <c r="G320" s="69">
        <f t="shared" si="16"/>
        <v>26625</v>
      </c>
      <c r="H320" s="218">
        <f t="shared" si="13"/>
        <v>6.65625</v>
      </c>
    </row>
    <row r="321" spans="1:8" ht="17.25" customHeight="1">
      <c r="A321" s="118">
        <v>4213</v>
      </c>
      <c r="B321" s="386" t="s">
        <v>689</v>
      </c>
      <c r="C321" s="118">
        <v>4213</v>
      </c>
      <c r="D321" s="121" t="s">
        <v>518</v>
      </c>
      <c r="E321" s="68">
        <v>400000</v>
      </c>
      <c r="F321" s="68">
        <v>400000</v>
      </c>
      <c r="G321" s="68">
        <v>26625</v>
      </c>
      <c r="H321" s="224">
        <f t="shared" si="13"/>
        <v>6.65625</v>
      </c>
    </row>
    <row r="322" spans="1:8" ht="17.25" customHeight="1" hidden="1">
      <c r="A322" s="312"/>
      <c r="B322" s="386"/>
      <c r="C322" s="345" t="s">
        <v>326</v>
      </c>
      <c r="D322" s="307" t="s">
        <v>324</v>
      </c>
      <c r="E322" s="308">
        <f t="shared" si="16"/>
        <v>0</v>
      </c>
      <c r="F322" s="308">
        <f t="shared" si="16"/>
        <v>0</v>
      </c>
      <c r="G322" s="308">
        <f t="shared" si="16"/>
        <v>0</v>
      </c>
      <c r="H322" s="308" t="e">
        <f>G322/F322*100</f>
        <v>#DIV/0!</v>
      </c>
    </row>
    <row r="323" spans="1:8" ht="17.25" customHeight="1" hidden="1">
      <c r="A323" s="312"/>
      <c r="B323" s="386"/>
      <c r="C323" s="112">
        <v>4</v>
      </c>
      <c r="D323" s="112" t="s">
        <v>652</v>
      </c>
      <c r="E323" s="114">
        <f t="shared" si="16"/>
        <v>0</v>
      </c>
      <c r="F323" s="114">
        <f t="shared" si="16"/>
        <v>0</v>
      </c>
      <c r="G323" s="114">
        <f t="shared" si="16"/>
        <v>0</v>
      </c>
      <c r="H323" s="114" t="e">
        <f>G323/F323*100</f>
        <v>#DIV/0!</v>
      </c>
    </row>
    <row r="324" spans="1:8" ht="17.25" customHeight="1" hidden="1">
      <c r="A324" s="312"/>
      <c r="B324" s="386"/>
      <c r="C324" s="115">
        <v>42</v>
      </c>
      <c r="D324" s="116" t="s">
        <v>516</v>
      </c>
      <c r="E324" s="117">
        <f t="shared" si="16"/>
        <v>0</v>
      </c>
      <c r="F324" s="117">
        <f t="shared" si="16"/>
        <v>0</v>
      </c>
      <c r="G324" s="117">
        <f t="shared" si="16"/>
        <v>0</v>
      </c>
      <c r="H324" s="117" t="e">
        <f>G324/F324*100</f>
        <v>#DIV/0!</v>
      </c>
    </row>
    <row r="325" spans="1:8" ht="17.25" customHeight="1" hidden="1">
      <c r="A325" s="312"/>
      <c r="B325" s="386"/>
      <c r="C325" s="27">
        <v>421</v>
      </c>
      <c r="D325" s="28" t="s">
        <v>517</v>
      </c>
      <c r="E325" s="69">
        <f t="shared" si="16"/>
        <v>0</v>
      </c>
      <c r="F325" s="69">
        <f t="shared" si="16"/>
        <v>0</v>
      </c>
      <c r="G325" s="69">
        <f t="shared" si="16"/>
        <v>0</v>
      </c>
      <c r="H325" s="218" t="e">
        <f>G325/F325*100</f>
        <v>#DIV/0!</v>
      </c>
    </row>
    <row r="326" spans="1:8" ht="17.25" customHeight="1" hidden="1">
      <c r="A326" s="312">
        <v>4213</v>
      </c>
      <c r="B326" s="386" t="s">
        <v>205</v>
      </c>
      <c r="C326" s="118">
        <v>4213</v>
      </c>
      <c r="D326" s="121" t="s">
        <v>518</v>
      </c>
      <c r="E326" s="68"/>
      <c r="F326" s="68"/>
      <c r="G326" s="68"/>
      <c r="H326" s="224" t="e">
        <f>G326/F326*100</f>
        <v>#DIV/0!</v>
      </c>
    </row>
    <row r="327" spans="1:8" ht="20.25" customHeight="1">
      <c r="A327" s="312"/>
      <c r="B327" s="386"/>
      <c r="C327" s="626" t="s">
        <v>1030</v>
      </c>
      <c r="D327" s="307" t="s">
        <v>324</v>
      </c>
      <c r="E327" s="308">
        <f>E329</f>
        <v>100000</v>
      </c>
      <c r="F327" s="308">
        <f>F329</f>
        <v>100000</v>
      </c>
      <c r="G327" s="308">
        <f>G329</f>
        <v>0</v>
      </c>
      <c r="H327" s="308">
        <f aca="true" t="shared" si="17" ref="H327:H332">G327/F327*100</f>
        <v>0</v>
      </c>
    </row>
    <row r="328" spans="1:8" ht="17.25" customHeight="1">
      <c r="A328" s="312"/>
      <c r="B328" s="386"/>
      <c r="C328" s="598" t="s">
        <v>984</v>
      </c>
      <c r="D328" s="599" t="s">
        <v>866</v>
      </c>
      <c r="E328" s="601">
        <v>100000</v>
      </c>
      <c r="F328" s="601">
        <v>100000</v>
      </c>
      <c r="G328" s="601"/>
      <c r="H328" s="600">
        <f t="shared" si="17"/>
        <v>0</v>
      </c>
    </row>
    <row r="329" spans="1:8" ht="17.25" customHeight="1">
      <c r="A329" s="312"/>
      <c r="B329" s="386"/>
      <c r="C329" s="112">
        <v>4</v>
      </c>
      <c r="D329" s="112" t="s">
        <v>652</v>
      </c>
      <c r="E329" s="114">
        <f aca="true" t="shared" si="18" ref="E329:G331">E330</f>
        <v>100000</v>
      </c>
      <c r="F329" s="114">
        <f t="shared" si="18"/>
        <v>100000</v>
      </c>
      <c r="G329" s="114">
        <f t="shared" si="18"/>
        <v>0</v>
      </c>
      <c r="H329" s="114">
        <f t="shared" si="17"/>
        <v>0</v>
      </c>
    </row>
    <row r="330" spans="1:8" ht="17.25" customHeight="1">
      <c r="A330" s="312"/>
      <c r="B330" s="386"/>
      <c r="C330" s="115">
        <v>42</v>
      </c>
      <c r="D330" s="116" t="s">
        <v>516</v>
      </c>
      <c r="E330" s="117">
        <f t="shared" si="18"/>
        <v>100000</v>
      </c>
      <c r="F330" s="117">
        <f t="shared" si="18"/>
        <v>100000</v>
      </c>
      <c r="G330" s="117">
        <f t="shared" si="18"/>
        <v>0</v>
      </c>
      <c r="H330" s="117">
        <f t="shared" si="17"/>
        <v>0</v>
      </c>
    </row>
    <row r="331" spans="1:8" ht="17.25" customHeight="1">
      <c r="A331" s="312"/>
      <c r="B331" s="386"/>
      <c r="C331" s="27">
        <v>421</v>
      </c>
      <c r="D331" s="28" t="s">
        <v>517</v>
      </c>
      <c r="E331" s="69">
        <f t="shared" si="18"/>
        <v>100000</v>
      </c>
      <c r="F331" s="69">
        <f t="shared" si="18"/>
        <v>100000</v>
      </c>
      <c r="G331" s="69">
        <f t="shared" si="18"/>
        <v>0</v>
      </c>
      <c r="H331" s="218">
        <f t="shared" si="17"/>
        <v>0</v>
      </c>
    </row>
    <row r="332" spans="1:8" ht="17.25" customHeight="1">
      <c r="A332" s="312"/>
      <c r="B332" s="386"/>
      <c r="C332" s="118">
        <v>4213</v>
      </c>
      <c r="D332" s="121" t="s">
        <v>518</v>
      </c>
      <c r="E332" s="68">
        <v>100000</v>
      </c>
      <c r="F332" s="68">
        <v>100000</v>
      </c>
      <c r="G332" s="68"/>
      <c r="H332" s="224">
        <f t="shared" si="17"/>
        <v>0</v>
      </c>
    </row>
    <row r="333" spans="2:8" ht="23.25" customHeight="1">
      <c r="B333" s="386"/>
      <c r="C333" s="626" t="s">
        <v>730</v>
      </c>
      <c r="D333" s="307" t="s">
        <v>325</v>
      </c>
      <c r="E333" s="308">
        <f>E337</f>
        <v>3000000</v>
      </c>
      <c r="F333" s="308">
        <f>F337</f>
        <v>3000000</v>
      </c>
      <c r="G333" s="308">
        <f>G337</f>
        <v>2097573.75</v>
      </c>
      <c r="H333" s="308">
        <f t="shared" si="13"/>
        <v>69.91912500000001</v>
      </c>
    </row>
    <row r="334" spans="2:8" ht="19.5" customHeight="1">
      <c r="B334" s="386"/>
      <c r="C334" s="598" t="s">
        <v>980</v>
      </c>
      <c r="D334" s="599" t="s">
        <v>871</v>
      </c>
      <c r="E334" s="601"/>
      <c r="F334" s="601"/>
      <c r="G334" s="601">
        <v>579124.17</v>
      </c>
      <c r="H334" s="600"/>
    </row>
    <row r="335" spans="2:8" ht="19.5" customHeight="1">
      <c r="B335" s="386"/>
      <c r="C335" s="598" t="s">
        <v>985</v>
      </c>
      <c r="D335" s="599" t="s">
        <v>865</v>
      </c>
      <c r="E335" s="601"/>
      <c r="F335" s="601"/>
      <c r="G335" s="601">
        <v>1518449.58</v>
      </c>
      <c r="H335" s="600"/>
    </row>
    <row r="336" spans="2:8" ht="19.5" customHeight="1">
      <c r="B336" s="386"/>
      <c r="C336" s="598" t="s">
        <v>984</v>
      </c>
      <c r="D336" s="599" t="s">
        <v>866</v>
      </c>
      <c r="E336" s="601">
        <v>3000000</v>
      </c>
      <c r="F336" s="601">
        <v>3000000</v>
      </c>
      <c r="G336" s="601"/>
      <c r="H336" s="621">
        <f>G336/F336*100</f>
        <v>0</v>
      </c>
    </row>
    <row r="337" spans="2:8" ht="17.25" customHeight="1">
      <c r="B337" s="386"/>
      <c r="C337" s="112">
        <v>4</v>
      </c>
      <c r="D337" s="112" t="s">
        <v>652</v>
      </c>
      <c r="E337" s="114">
        <f aca="true" t="shared" si="19" ref="E337:G339">E338</f>
        <v>3000000</v>
      </c>
      <c r="F337" s="114">
        <f t="shared" si="19"/>
        <v>3000000</v>
      </c>
      <c r="G337" s="114">
        <f t="shared" si="19"/>
        <v>2097573.75</v>
      </c>
      <c r="H337" s="114">
        <f t="shared" si="13"/>
        <v>69.91912500000001</v>
      </c>
    </row>
    <row r="338" spans="2:8" ht="18.75" customHeight="1">
      <c r="B338" s="386"/>
      <c r="C338" s="115">
        <v>42</v>
      </c>
      <c r="D338" s="116" t="s">
        <v>516</v>
      </c>
      <c r="E338" s="117">
        <f t="shared" si="19"/>
        <v>3000000</v>
      </c>
      <c r="F338" s="117">
        <f t="shared" si="19"/>
        <v>3000000</v>
      </c>
      <c r="G338" s="117">
        <f t="shared" si="19"/>
        <v>2097573.75</v>
      </c>
      <c r="H338" s="117">
        <f t="shared" si="13"/>
        <v>69.91912500000001</v>
      </c>
    </row>
    <row r="339" spans="2:8" ht="18.75" customHeight="1">
      <c r="B339" s="386"/>
      <c r="C339" s="27">
        <v>421</v>
      </c>
      <c r="D339" s="28" t="s">
        <v>517</v>
      </c>
      <c r="E339" s="69">
        <f t="shared" si="19"/>
        <v>3000000</v>
      </c>
      <c r="F339" s="69">
        <f t="shared" si="19"/>
        <v>3000000</v>
      </c>
      <c r="G339" s="69">
        <f t="shared" si="19"/>
        <v>2097573.75</v>
      </c>
      <c r="H339" s="218">
        <f t="shared" si="13"/>
        <v>69.91912500000001</v>
      </c>
    </row>
    <row r="340" spans="1:8" ht="18.75" customHeight="1">
      <c r="A340" s="118">
        <v>4213</v>
      </c>
      <c r="B340" s="386" t="s">
        <v>129</v>
      </c>
      <c r="C340" s="118">
        <v>4213</v>
      </c>
      <c r="D340" s="121" t="s">
        <v>518</v>
      </c>
      <c r="E340" s="68">
        <v>3000000</v>
      </c>
      <c r="F340" s="68">
        <v>3000000</v>
      </c>
      <c r="G340" s="68">
        <v>2097573.75</v>
      </c>
      <c r="H340" s="224">
        <f t="shared" si="13"/>
        <v>69.91912500000001</v>
      </c>
    </row>
    <row r="341" spans="1:8" ht="20.25" customHeight="1">
      <c r="A341" s="590"/>
      <c r="B341" s="386"/>
      <c r="C341" s="626" t="s">
        <v>1032</v>
      </c>
      <c r="D341" s="307" t="s">
        <v>1031</v>
      </c>
      <c r="E341" s="308">
        <f>E343</f>
        <v>200000</v>
      </c>
      <c r="F341" s="308">
        <f>F343</f>
        <v>200000</v>
      </c>
      <c r="G341" s="308">
        <f>G343</f>
        <v>0</v>
      </c>
      <c r="H341" s="308">
        <f aca="true" t="shared" si="20" ref="H341:H346">G341/F341*100</f>
        <v>0</v>
      </c>
    </row>
    <row r="342" spans="1:8" ht="18.75" customHeight="1">
      <c r="A342" s="590"/>
      <c r="B342" s="386"/>
      <c r="C342" s="598" t="s">
        <v>984</v>
      </c>
      <c r="D342" s="599" t="s">
        <v>866</v>
      </c>
      <c r="E342" s="601">
        <v>200000</v>
      </c>
      <c r="F342" s="601">
        <v>200000</v>
      </c>
      <c r="G342" s="601"/>
      <c r="H342" s="600">
        <f t="shared" si="20"/>
        <v>0</v>
      </c>
    </row>
    <row r="343" spans="1:8" ht="18.75" customHeight="1">
      <c r="A343" s="590"/>
      <c r="B343" s="386"/>
      <c r="C343" s="112">
        <v>4</v>
      </c>
      <c r="D343" s="112" t="s">
        <v>652</v>
      </c>
      <c r="E343" s="114">
        <f aca="true" t="shared" si="21" ref="E343:G345">E344</f>
        <v>200000</v>
      </c>
      <c r="F343" s="114">
        <f t="shared" si="21"/>
        <v>200000</v>
      </c>
      <c r="G343" s="114">
        <f t="shared" si="21"/>
        <v>0</v>
      </c>
      <c r="H343" s="114">
        <f t="shared" si="20"/>
        <v>0</v>
      </c>
    </row>
    <row r="344" spans="1:8" ht="18.75" customHeight="1">
      <c r="A344" s="590"/>
      <c r="B344" s="386"/>
      <c r="C344" s="115">
        <v>42</v>
      </c>
      <c r="D344" s="116" t="s">
        <v>516</v>
      </c>
      <c r="E344" s="117">
        <f t="shared" si="21"/>
        <v>200000</v>
      </c>
      <c r="F344" s="117">
        <f t="shared" si="21"/>
        <v>200000</v>
      </c>
      <c r="G344" s="117">
        <f t="shared" si="21"/>
        <v>0</v>
      </c>
      <c r="H344" s="117">
        <f t="shared" si="20"/>
        <v>0</v>
      </c>
    </row>
    <row r="345" spans="1:8" ht="18.75" customHeight="1">
      <c r="A345" s="590"/>
      <c r="B345" s="386"/>
      <c r="C345" s="27">
        <v>421</v>
      </c>
      <c r="D345" s="28" t="s">
        <v>517</v>
      </c>
      <c r="E345" s="69">
        <f t="shared" si="21"/>
        <v>200000</v>
      </c>
      <c r="F345" s="69">
        <f t="shared" si="21"/>
        <v>200000</v>
      </c>
      <c r="G345" s="69">
        <f t="shared" si="21"/>
        <v>0</v>
      </c>
      <c r="H345" s="218">
        <f t="shared" si="20"/>
        <v>0</v>
      </c>
    </row>
    <row r="346" spans="1:8" ht="18.75" customHeight="1">
      <c r="A346" s="590"/>
      <c r="B346" s="386"/>
      <c r="C346" s="118">
        <v>4213</v>
      </c>
      <c r="D346" s="121" t="s">
        <v>518</v>
      </c>
      <c r="E346" s="68">
        <v>200000</v>
      </c>
      <c r="F346" s="68">
        <v>200000</v>
      </c>
      <c r="G346" s="68"/>
      <c r="H346" s="224">
        <f t="shared" si="20"/>
        <v>0</v>
      </c>
    </row>
    <row r="347" spans="2:8" ht="21" customHeight="1">
      <c r="B347" s="386"/>
      <c r="C347" s="626" t="s">
        <v>690</v>
      </c>
      <c r="D347" s="307" t="s">
        <v>731</v>
      </c>
      <c r="E347" s="308">
        <f>E349</f>
        <v>1000000</v>
      </c>
      <c r="F347" s="308">
        <f>F349</f>
        <v>1000000</v>
      </c>
      <c r="G347" s="308">
        <f>G349</f>
        <v>0</v>
      </c>
      <c r="H347" s="308">
        <f t="shared" si="13"/>
        <v>0</v>
      </c>
    </row>
    <row r="348" spans="2:8" ht="18.75" customHeight="1">
      <c r="B348" s="386"/>
      <c r="C348" s="598" t="s">
        <v>984</v>
      </c>
      <c r="D348" s="599" t="s">
        <v>866</v>
      </c>
      <c r="E348" s="601">
        <v>1000000</v>
      </c>
      <c r="F348" s="601">
        <v>1000000</v>
      </c>
      <c r="G348" s="601"/>
      <c r="H348" s="600">
        <f aca="true" t="shared" si="22" ref="H348:H359">G348/F348*100</f>
        <v>0</v>
      </c>
    </row>
    <row r="349" spans="2:8" ht="17.25" customHeight="1">
      <c r="B349" s="386"/>
      <c r="C349" s="112">
        <v>4</v>
      </c>
      <c r="D349" s="112" t="s">
        <v>652</v>
      </c>
      <c r="E349" s="114">
        <f aca="true" t="shared" si="23" ref="E349:G351">E350</f>
        <v>1000000</v>
      </c>
      <c r="F349" s="114">
        <f t="shared" si="23"/>
        <v>1000000</v>
      </c>
      <c r="G349" s="114">
        <f t="shared" si="23"/>
        <v>0</v>
      </c>
      <c r="H349" s="114">
        <f t="shared" si="22"/>
        <v>0</v>
      </c>
    </row>
    <row r="350" spans="2:8" ht="15.75" customHeight="1">
      <c r="B350" s="386"/>
      <c r="C350" s="115">
        <v>42</v>
      </c>
      <c r="D350" s="116" t="s">
        <v>516</v>
      </c>
      <c r="E350" s="117">
        <f t="shared" si="23"/>
        <v>1000000</v>
      </c>
      <c r="F350" s="117">
        <f t="shared" si="23"/>
        <v>1000000</v>
      </c>
      <c r="G350" s="117">
        <f t="shared" si="23"/>
        <v>0</v>
      </c>
      <c r="H350" s="117">
        <f t="shared" si="22"/>
        <v>0</v>
      </c>
    </row>
    <row r="351" spans="2:8" ht="16.5" customHeight="1">
      <c r="B351" s="386"/>
      <c r="C351" s="27">
        <v>421</v>
      </c>
      <c r="D351" s="28" t="s">
        <v>517</v>
      </c>
      <c r="E351" s="69">
        <f t="shared" si="23"/>
        <v>1000000</v>
      </c>
      <c r="F351" s="69">
        <f t="shared" si="23"/>
        <v>1000000</v>
      </c>
      <c r="G351" s="69">
        <f t="shared" si="23"/>
        <v>0</v>
      </c>
      <c r="H351" s="218">
        <f t="shared" si="22"/>
        <v>0</v>
      </c>
    </row>
    <row r="352" spans="1:8" ht="18.75" customHeight="1">
      <c r="A352" s="402">
        <v>4213</v>
      </c>
      <c r="B352" s="386" t="s">
        <v>130</v>
      </c>
      <c r="C352" s="118">
        <v>4213</v>
      </c>
      <c r="D352" s="121" t="s">
        <v>518</v>
      </c>
      <c r="E352" s="68">
        <v>1000000</v>
      </c>
      <c r="F352" s="68">
        <v>1000000</v>
      </c>
      <c r="G352" s="68"/>
      <c r="H352" s="224">
        <f t="shared" si="22"/>
        <v>0</v>
      </c>
    </row>
    <row r="353" spans="2:8" ht="18.75" customHeight="1">
      <c r="B353" s="386"/>
      <c r="C353" s="626" t="s">
        <v>977</v>
      </c>
      <c r="D353" s="307" t="s">
        <v>960</v>
      </c>
      <c r="E353" s="308">
        <f>E355</f>
        <v>500000</v>
      </c>
      <c r="F353" s="308">
        <f>F355</f>
        <v>500000</v>
      </c>
      <c r="G353" s="308">
        <f>G355</f>
        <v>0</v>
      </c>
      <c r="H353" s="308">
        <f t="shared" si="22"/>
        <v>0</v>
      </c>
    </row>
    <row r="354" spans="2:8" ht="18" customHeight="1">
      <c r="B354" s="386"/>
      <c r="C354" s="598" t="s">
        <v>984</v>
      </c>
      <c r="D354" s="599" t="s">
        <v>866</v>
      </c>
      <c r="E354" s="601">
        <v>500000</v>
      </c>
      <c r="F354" s="601">
        <v>500000</v>
      </c>
      <c r="G354" s="601"/>
      <c r="H354" s="600">
        <f t="shared" si="22"/>
        <v>0</v>
      </c>
    </row>
    <row r="355" spans="2:8" ht="19.5" customHeight="1">
      <c r="B355" s="386"/>
      <c r="C355" s="112">
        <v>4</v>
      </c>
      <c r="D355" s="112" t="s">
        <v>652</v>
      </c>
      <c r="E355" s="114">
        <f aca="true" t="shared" si="24" ref="E355:G357">E356</f>
        <v>500000</v>
      </c>
      <c r="F355" s="114">
        <f t="shared" si="24"/>
        <v>500000</v>
      </c>
      <c r="G355" s="114">
        <f t="shared" si="24"/>
        <v>0</v>
      </c>
      <c r="H355" s="114">
        <f t="shared" si="22"/>
        <v>0</v>
      </c>
    </row>
    <row r="356" spans="2:8" ht="21.75" customHeight="1">
      <c r="B356" s="386"/>
      <c r="C356" s="36">
        <v>42</v>
      </c>
      <c r="D356" s="116" t="s">
        <v>516</v>
      </c>
      <c r="E356" s="117">
        <f t="shared" si="24"/>
        <v>500000</v>
      </c>
      <c r="F356" s="117">
        <f t="shared" si="24"/>
        <v>500000</v>
      </c>
      <c r="G356" s="117">
        <f t="shared" si="24"/>
        <v>0</v>
      </c>
      <c r="H356" s="117">
        <f t="shared" si="22"/>
        <v>0</v>
      </c>
    </row>
    <row r="357" spans="2:8" ht="21.75" customHeight="1">
      <c r="B357" s="386"/>
      <c r="C357" s="27">
        <v>421</v>
      </c>
      <c r="D357" s="28" t="s">
        <v>517</v>
      </c>
      <c r="E357" s="69">
        <f t="shared" si="24"/>
        <v>500000</v>
      </c>
      <c r="F357" s="69">
        <f t="shared" si="24"/>
        <v>500000</v>
      </c>
      <c r="G357" s="69">
        <f t="shared" si="24"/>
        <v>0</v>
      </c>
      <c r="H357" s="218">
        <f t="shared" si="22"/>
        <v>0</v>
      </c>
    </row>
    <row r="358" spans="1:8" ht="20.25" customHeight="1">
      <c r="A358" s="118">
        <v>4213</v>
      </c>
      <c r="B358" s="386" t="s">
        <v>970</v>
      </c>
      <c r="C358" s="118">
        <v>4213</v>
      </c>
      <c r="D358" s="121" t="s">
        <v>518</v>
      </c>
      <c r="E358" s="68">
        <v>500000</v>
      </c>
      <c r="F358" s="68">
        <v>500000</v>
      </c>
      <c r="G358" s="68"/>
      <c r="H358" s="224">
        <f t="shared" si="22"/>
        <v>0</v>
      </c>
    </row>
    <row r="359" spans="2:8" ht="21" customHeight="1">
      <c r="B359" s="386"/>
      <c r="C359" s="626" t="s">
        <v>732</v>
      </c>
      <c r="D359" s="307" t="s">
        <v>733</v>
      </c>
      <c r="E359" s="346">
        <f>E363</f>
        <v>2450000</v>
      </c>
      <c r="F359" s="346">
        <f>F363</f>
        <v>2450000</v>
      </c>
      <c r="G359" s="346">
        <f>G363</f>
        <v>13125</v>
      </c>
      <c r="H359" s="308">
        <f t="shared" si="22"/>
        <v>0.5357142857142857</v>
      </c>
    </row>
    <row r="360" spans="2:8" ht="18" customHeight="1" hidden="1">
      <c r="B360" s="386"/>
      <c r="C360" s="598"/>
      <c r="D360" s="599"/>
      <c r="E360" s="601"/>
      <c r="F360" s="601"/>
      <c r="G360" s="601"/>
      <c r="H360" s="602"/>
    </row>
    <row r="361" spans="2:11" ht="18" customHeight="1">
      <c r="B361" s="386"/>
      <c r="C361" s="598" t="s">
        <v>985</v>
      </c>
      <c r="D361" s="599" t="s">
        <v>865</v>
      </c>
      <c r="E361" s="601">
        <v>450000</v>
      </c>
      <c r="F361" s="601">
        <v>450000</v>
      </c>
      <c r="G361" s="601"/>
      <c r="H361" s="600">
        <f aca="true" t="shared" si="25" ref="H361:H390">G361/F361*100</f>
        <v>0</v>
      </c>
      <c r="J361" s="270"/>
      <c r="K361" s="270"/>
    </row>
    <row r="362" spans="2:11" ht="18" customHeight="1">
      <c r="B362" s="386"/>
      <c r="C362" s="598" t="s">
        <v>984</v>
      </c>
      <c r="D362" s="599" t="s">
        <v>866</v>
      </c>
      <c r="E362" s="601">
        <v>2000000</v>
      </c>
      <c r="F362" s="601">
        <v>2000000</v>
      </c>
      <c r="G362" s="601">
        <v>13125</v>
      </c>
      <c r="H362" s="600">
        <f t="shared" si="25"/>
        <v>0.65625</v>
      </c>
      <c r="J362" s="270"/>
      <c r="K362" s="270"/>
    </row>
    <row r="363" spans="2:8" ht="18.75" customHeight="1">
      <c r="B363" s="386"/>
      <c r="C363" s="159">
        <v>4</v>
      </c>
      <c r="D363" s="159" t="s">
        <v>652</v>
      </c>
      <c r="E363" s="172">
        <f aca="true" t="shared" si="26" ref="E363:G365">E364</f>
        <v>2450000</v>
      </c>
      <c r="F363" s="172">
        <f t="shared" si="26"/>
        <v>2450000</v>
      </c>
      <c r="G363" s="172">
        <f t="shared" si="26"/>
        <v>13125</v>
      </c>
      <c r="H363" s="114">
        <f t="shared" si="25"/>
        <v>0.5357142857142857</v>
      </c>
    </row>
    <row r="364" spans="2:8" ht="20.25" customHeight="1">
      <c r="B364" s="386"/>
      <c r="C364" s="115">
        <v>42</v>
      </c>
      <c r="D364" s="116" t="s">
        <v>516</v>
      </c>
      <c r="E364" s="117">
        <f t="shared" si="26"/>
        <v>2450000</v>
      </c>
      <c r="F364" s="117">
        <f t="shared" si="26"/>
        <v>2450000</v>
      </c>
      <c r="G364" s="117">
        <f t="shared" si="26"/>
        <v>13125</v>
      </c>
      <c r="H364" s="117">
        <f t="shared" si="25"/>
        <v>0.5357142857142857</v>
      </c>
    </row>
    <row r="365" spans="2:8" ht="18.75" customHeight="1">
      <c r="B365" s="386"/>
      <c r="C365" s="27">
        <v>421</v>
      </c>
      <c r="D365" s="28" t="s">
        <v>517</v>
      </c>
      <c r="E365" s="69">
        <f t="shared" si="26"/>
        <v>2450000</v>
      </c>
      <c r="F365" s="69">
        <f t="shared" si="26"/>
        <v>2450000</v>
      </c>
      <c r="G365" s="69">
        <f t="shared" si="26"/>
        <v>13125</v>
      </c>
      <c r="H365" s="218">
        <f t="shared" si="25"/>
        <v>0.5357142857142857</v>
      </c>
    </row>
    <row r="366" spans="1:8" ht="18.75" customHeight="1">
      <c r="A366" s="118">
        <v>4214</v>
      </c>
      <c r="B366" s="386" t="s">
        <v>107</v>
      </c>
      <c r="C366" s="118">
        <v>4214</v>
      </c>
      <c r="D366" s="119" t="s">
        <v>734</v>
      </c>
      <c r="E366" s="120">
        <v>2450000</v>
      </c>
      <c r="F366" s="120">
        <v>2450000</v>
      </c>
      <c r="G366" s="120">
        <v>13125</v>
      </c>
      <c r="H366" s="224">
        <f t="shared" si="25"/>
        <v>0.5357142857142857</v>
      </c>
    </row>
    <row r="367" spans="3:8" ht="22.5" customHeight="1">
      <c r="C367" s="375" t="s">
        <v>735</v>
      </c>
      <c r="D367" s="307" t="s">
        <v>327</v>
      </c>
      <c r="E367" s="308">
        <f>E369</f>
        <v>100000</v>
      </c>
      <c r="F367" s="308">
        <f>F369</f>
        <v>100000</v>
      </c>
      <c r="G367" s="308">
        <f>G369</f>
        <v>0</v>
      </c>
      <c r="H367" s="308">
        <f t="shared" si="25"/>
        <v>0</v>
      </c>
    </row>
    <row r="368" spans="3:8" ht="18.75" customHeight="1">
      <c r="C368" s="598" t="s">
        <v>984</v>
      </c>
      <c r="D368" s="599" t="s">
        <v>866</v>
      </c>
      <c r="E368" s="601">
        <v>100000</v>
      </c>
      <c r="F368" s="601">
        <v>100000</v>
      </c>
      <c r="G368" s="601"/>
      <c r="H368" s="600">
        <f t="shared" si="25"/>
        <v>0</v>
      </c>
    </row>
    <row r="369" spans="3:8" ht="22.5" customHeight="1">
      <c r="C369" s="112">
        <v>4</v>
      </c>
      <c r="D369" s="112" t="s">
        <v>652</v>
      </c>
      <c r="E369" s="114">
        <f aca="true" t="shared" si="27" ref="E369:G371">E370</f>
        <v>100000</v>
      </c>
      <c r="F369" s="114">
        <f t="shared" si="27"/>
        <v>100000</v>
      </c>
      <c r="G369" s="114">
        <f t="shared" si="27"/>
        <v>0</v>
      </c>
      <c r="H369" s="114">
        <f t="shared" si="25"/>
        <v>0</v>
      </c>
    </row>
    <row r="370" spans="3:8" ht="24" customHeight="1">
      <c r="C370" s="115">
        <v>42</v>
      </c>
      <c r="D370" s="116" t="s">
        <v>516</v>
      </c>
      <c r="E370" s="117">
        <f t="shared" si="27"/>
        <v>100000</v>
      </c>
      <c r="F370" s="117">
        <f t="shared" si="27"/>
        <v>100000</v>
      </c>
      <c r="G370" s="117">
        <f t="shared" si="27"/>
        <v>0</v>
      </c>
      <c r="H370" s="117">
        <f t="shared" si="25"/>
        <v>0</v>
      </c>
    </row>
    <row r="371" spans="3:8" ht="23.25" customHeight="1">
      <c r="C371" s="27">
        <v>421</v>
      </c>
      <c r="D371" s="28" t="s">
        <v>517</v>
      </c>
      <c r="E371" s="69">
        <f t="shared" si="27"/>
        <v>100000</v>
      </c>
      <c r="F371" s="69">
        <f t="shared" si="27"/>
        <v>100000</v>
      </c>
      <c r="G371" s="69">
        <f t="shared" si="27"/>
        <v>0</v>
      </c>
      <c r="H371" s="218">
        <f t="shared" si="25"/>
        <v>0</v>
      </c>
    </row>
    <row r="372" spans="1:8" ht="21" customHeight="1">
      <c r="A372" s="80">
        <v>4214</v>
      </c>
      <c r="B372" s="383" t="s">
        <v>188</v>
      </c>
      <c r="C372" s="118">
        <v>4214</v>
      </c>
      <c r="D372" s="121" t="s">
        <v>736</v>
      </c>
      <c r="E372" s="68">
        <v>100000</v>
      </c>
      <c r="F372" s="68">
        <v>100000</v>
      </c>
      <c r="G372" s="68"/>
      <c r="H372" s="224">
        <f t="shared" si="25"/>
        <v>0</v>
      </c>
    </row>
    <row r="373" spans="3:8" ht="24" customHeight="1" hidden="1">
      <c r="C373" s="345" t="s">
        <v>737</v>
      </c>
      <c r="D373" s="307" t="s">
        <v>738</v>
      </c>
      <c r="E373" s="308"/>
      <c r="F373" s="308"/>
      <c r="G373" s="308">
        <f>G374</f>
        <v>0</v>
      </c>
      <c r="H373" s="308" t="e">
        <f t="shared" si="25"/>
        <v>#DIV/0!</v>
      </c>
    </row>
    <row r="374" spans="3:8" ht="22.5" customHeight="1" hidden="1">
      <c r="C374" s="112">
        <v>4</v>
      </c>
      <c r="D374" s="112" t="s">
        <v>652</v>
      </c>
      <c r="E374" s="114"/>
      <c r="F374" s="114"/>
      <c r="G374" s="114">
        <f>G375</f>
        <v>0</v>
      </c>
      <c r="H374" s="114" t="e">
        <f t="shared" si="25"/>
        <v>#DIV/0!</v>
      </c>
    </row>
    <row r="375" spans="3:8" ht="21" customHeight="1" hidden="1">
      <c r="C375" s="115">
        <v>42</v>
      </c>
      <c r="D375" s="116" t="s">
        <v>516</v>
      </c>
      <c r="E375" s="117"/>
      <c r="F375" s="117"/>
      <c r="G375" s="117">
        <f>G376</f>
        <v>0</v>
      </c>
      <c r="H375" s="117" t="e">
        <f t="shared" si="25"/>
        <v>#DIV/0!</v>
      </c>
    </row>
    <row r="376" spans="3:8" ht="21.75" customHeight="1" hidden="1">
      <c r="C376" s="27">
        <v>421</v>
      </c>
      <c r="D376" s="28" t="s">
        <v>517</v>
      </c>
      <c r="E376" s="69"/>
      <c r="F376" s="69"/>
      <c r="G376" s="69">
        <f>G377</f>
        <v>0</v>
      </c>
      <c r="H376" s="218" t="e">
        <f t="shared" si="25"/>
        <v>#DIV/0!</v>
      </c>
    </row>
    <row r="377" spans="1:8" ht="22.5" customHeight="1" hidden="1">
      <c r="A377" s="118"/>
      <c r="C377" s="118">
        <v>4214</v>
      </c>
      <c r="D377" s="121" t="s">
        <v>739</v>
      </c>
      <c r="E377" s="68"/>
      <c r="F377" s="68"/>
      <c r="G377" s="68"/>
      <c r="H377" s="224" t="e">
        <f t="shared" si="25"/>
        <v>#DIV/0!</v>
      </c>
    </row>
    <row r="378" spans="3:8" ht="23.25" customHeight="1">
      <c r="C378" s="629" t="s">
        <v>740</v>
      </c>
      <c r="D378" s="376" t="s">
        <v>741</v>
      </c>
      <c r="E378" s="308">
        <f>E381</f>
        <v>200000</v>
      </c>
      <c r="F378" s="308">
        <f>F381</f>
        <v>200000</v>
      </c>
      <c r="G378" s="308">
        <f>G381</f>
        <v>0</v>
      </c>
      <c r="H378" s="308">
        <f t="shared" si="25"/>
        <v>0</v>
      </c>
    </row>
    <row r="379" spans="3:8" ht="21" customHeight="1">
      <c r="C379" s="598" t="s">
        <v>985</v>
      </c>
      <c r="D379" s="599" t="s">
        <v>865</v>
      </c>
      <c r="E379" s="601">
        <v>60000</v>
      </c>
      <c r="F379" s="601">
        <v>60000</v>
      </c>
      <c r="G379" s="601"/>
      <c r="H379" s="600">
        <f t="shared" si="25"/>
        <v>0</v>
      </c>
    </row>
    <row r="380" spans="3:8" ht="21" customHeight="1">
      <c r="C380" s="598" t="s">
        <v>984</v>
      </c>
      <c r="D380" s="599" t="s">
        <v>866</v>
      </c>
      <c r="E380" s="601">
        <v>140000</v>
      </c>
      <c r="F380" s="601">
        <v>140000</v>
      </c>
      <c r="G380" s="601"/>
      <c r="H380" s="600">
        <f t="shared" si="25"/>
        <v>0</v>
      </c>
    </row>
    <row r="381" spans="3:8" ht="21.75" customHeight="1">
      <c r="C381" s="112">
        <v>4</v>
      </c>
      <c r="D381" s="112" t="s">
        <v>652</v>
      </c>
      <c r="E381" s="114">
        <f aca="true" t="shared" si="28" ref="E381:G383">E382</f>
        <v>200000</v>
      </c>
      <c r="F381" s="114">
        <f t="shared" si="28"/>
        <v>200000</v>
      </c>
      <c r="G381" s="114">
        <f t="shared" si="28"/>
        <v>0</v>
      </c>
      <c r="H381" s="114">
        <f t="shared" si="25"/>
        <v>0</v>
      </c>
    </row>
    <row r="382" spans="3:8" ht="19.5" customHeight="1">
      <c r="C382" s="115">
        <v>42</v>
      </c>
      <c r="D382" s="116" t="s">
        <v>516</v>
      </c>
      <c r="E382" s="117">
        <f t="shared" si="28"/>
        <v>200000</v>
      </c>
      <c r="F382" s="117">
        <f t="shared" si="28"/>
        <v>200000</v>
      </c>
      <c r="G382" s="117">
        <f t="shared" si="28"/>
        <v>0</v>
      </c>
      <c r="H382" s="117">
        <f t="shared" si="25"/>
        <v>0</v>
      </c>
    </row>
    <row r="383" spans="3:8" ht="17.25" customHeight="1">
      <c r="C383" s="27">
        <v>421</v>
      </c>
      <c r="D383" s="28" t="s">
        <v>517</v>
      </c>
      <c r="E383" s="69">
        <f t="shared" si="28"/>
        <v>200000</v>
      </c>
      <c r="F383" s="69">
        <f t="shared" si="28"/>
        <v>200000</v>
      </c>
      <c r="G383" s="69">
        <f t="shared" si="28"/>
        <v>0</v>
      </c>
      <c r="H383" s="218">
        <f t="shared" si="25"/>
        <v>0</v>
      </c>
    </row>
    <row r="384" spans="1:8" ht="19.5" customHeight="1">
      <c r="A384" s="80">
        <v>4214</v>
      </c>
      <c r="B384" s="383" t="s">
        <v>189</v>
      </c>
      <c r="C384" s="118">
        <v>4214</v>
      </c>
      <c r="D384" s="121" t="s">
        <v>739</v>
      </c>
      <c r="E384" s="68">
        <v>200000</v>
      </c>
      <c r="F384" s="68">
        <v>200000</v>
      </c>
      <c r="G384" s="68"/>
      <c r="H384" s="224">
        <f t="shared" si="25"/>
        <v>0</v>
      </c>
    </row>
    <row r="385" spans="3:8" ht="19.5" customHeight="1">
      <c r="C385" s="375" t="s">
        <v>742</v>
      </c>
      <c r="D385" s="307" t="s">
        <v>743</v>
      </c>
      <c r="E385" s="308">
        <f>E387</f>
        <v>80000</v>
      </c>
      <c r="F385" s="308">
        <f>F387</f>
        <v>80000</v>
      </c>
      <c r="G385" s="308">
        <f>G387</f>
        <v>0</v>
      </c>
      <c r="H385" s="308">
        <f t="shared" si="25"/>
        <v>0</v>
      </c>
    </row>
    <row r="386" spans="3:8" ht="18" customHeight="1">
      <c r="C386" s="598" t="s">
        <v>984</v>
      </c>
      <c r="D386" s="599" t="s">
        <v>866</v>
      </c>
      <c r="E386" s="601">
        <v>80000</v>
      </c>
      <c r="F386" s="601">
        <v>80000</v>
      </c>
      <c r="G386" s="601"/>
      <c r="H386" s="600">
        <f t="shared" si="25"/>
        <v>0</v>
      </c>
    </row>
    <row r="387" spans="3:8" ht="16.5" customHeight="1">
      <c r="C387" s="112">
        <v>4</v>
      </c>
      <c r="D387" s="112" t="s">
        <v>652</v>
      </c>
      <c r="E387" s="114">
        <f aca="true" t="shared" si="29" ref="E387:G388">E388</f>
        <v>80000</v>
      </c>
      <c r="F387" s="114">
        <f t="shared" si="29"/>
        <v>80000</v>
      </c>
      <c r="G387" s="114">
        <f t="shared" si="29"/>
        <v>0</v>
      </c>
      <c r="H387" s="114">
        <f t="shared" si="25"/>
        <v>0</v>
      </c>
    </row>
    <row r="388" spans="3:8" ht="16.5" customHeight="1">
      <c r="C388" s="115">
        <v>42</v>
      </c>
      <c r="D388" s="116" t="s">
        <v>516</v>
      </c>
      <c r="E388" s="117">
        <f t="shared" si="29"/>
        <v>80000</v>
      </c>
      <c r="F388" s="117">
        <f t="shared" si="29"/>
        <v>80000</v>
      </c>
      <c r="G388" s="117">
        <f t="shared" si="29"/>
        <v>0</v>
      </c>
      <c r="H388" s="117">
        <f t="shared" si="25"/>
        <v>0</v>
      </c>
    </row>
    <row r="389" spans="3:8" ht="16.5" customHeight="1">
      <c r="C389" s="27">
        <v>421</v>
      </c>
      <c r="D389" s="28" t="s">
        <v>517</v>
      </c>
      <c r="E389" s="69">
        <f>E390</f>
        <v>80000</v>
      </c>
      <c r="F389" s="69">
        <f>F390</f>
        <v>80000</v>
      </c>
      <c r="G389" s="69">
        <f>G390</f>
        <v>0</v>
      </c>
      <c r="H389" s="218">
        <f t="shared" si="25"/>
        <v>0</v>
      </c>
    </row>
    <row r="390" spans="1:8" ht="16.5" customHeight="1">
      <c r="A390" s="118">
        <v>4214</v>
      </c>
      <c r="B390" s="383" t="s">
        <v>108</v>
      </c>
      <c r="C390" s="118">
        <v>4214</v>
      </c>
      <c r="D390" s="121" t="s">
        <v>744</v>
      </c>
      <c r="E390" s="68">
        <v>80000</v>
      </c>
      <c r="F390" s="68">
        <v>80000</v>
      </c>
      <c r="G390" s="68"/>
      <c r="H390" s="224">
        <f t="shared" si="25"/>
        <v>0</v>
      </c>
    </row>
    <row r="391" spans="1:8" ht="21" customHeight="1">
      <c r="A391" s="312"/>
      <c r="C391" s="377" t="s">
        <v>1029</v>
      </c>
      <c r="D391" s="348" t="s">
        <v>131</v>
      </c>
      <c r="E391" s="349">
        <f>E394</f>
        <v>2500000</v>
      </c>
      <c r="F391" s="349">
        <f>F394</f>
        <v>2500000</v>
      </c>
      <c r="G391" s="349">
        <f>G394</f>
        <v>120493.89</v>
      </c>
      <c r="H391" s="308">
        <f aca="true" t="shared" si="30" ref="H391:H397">G391/F391*100</f>
        <v>4.819755600000001</v>
      </c>
    </row>
    <row r="392" spans="1:8" ht="21" customHeight="1">
      <c r="A392" s="312"/>
      <c r="C392" s="598" t="s">
        <v>980</v>
      </c>
      <c r="D392" s="599" t="s">
        <v>871</v>
      </c>
      <c r="E392" s="601"/>
      <c r="F392" s="601"/>
      <c r="G392" s="601">
        <v>87379.32</v>
      </c>
      <c r="H392" s="600"/>
    </row>
    <row r="393" spans="1:8" ht="16.5" customHeight="1">
      <c r="A393" s="312"/>
      <c r="C393" s="598" t="s">
        <v>984</v>
      </c>
      <c r="D393" s="599" t="s">
        <v>866</v>
      </c>
      <c r="E393" s="601">
        <v>2500000</v>
      </c>
      <c r="F393" s="601">
        <v>2500000</v>
      </c>
      <c r="G393" s="601">
        <v>33114.57</v>
      </c>
      <c r="H393" s="600">
        <f t="shared" si="30"/>
        <v>1.3245828</v>
      </c>
    </row>
    <row r="394" spans="1:8" ht="16.5" customHeight="1">
      <c r="A394" s="312"/>
      <c r="C394" s="112">
        <v>4</v>
      </c>
      <c r="D394" s="112" t="s">
        <v>652</v>
      </c>
      <c r="E394" s="114">
        <f aca="true" t="shared" si="31" ref="E394:G395">E395</f>
        <v>2500000</v>
      </c>
      <c r="F394" s="114">
        <f t="shared" si="31"/>
        <v>2500000</v>
      </c>
      <c r="G394" s="114">
        <f t="shared" si="31"/>
        <v>120493.89</v>
      </c>
      <c r="H394" s="114">
        <f t="shared" si="30"/>
        <v>4.819755600000001</v>
      </c>
    </row>
    <row r="395" spans="1:8" ht="16.5" customHeight="1">
      <c r="A395" s="312"/>
      <c r="C395" s="115">
        <v>42</v>
      </c>
      <c r="D395" s="116" t="s">
        <v>516</v>
      </c>
      <c r="E395" s="117">
        <f t="shared" si="31"/>
        <v>2500000</v>
      </c>
      <c r="F395" s="117">
        <f t="shared" si="31"/>
        <v>2500000</v>
      </c>
      <c r="G395" s="117">
        <f t="shared" si="31"/>
        <v>120493.89</v>
      </c>
      <c r="H395" s="117">
        <f t="shared" si="30"/>
        <v>4.819755600000001</v>
      </c>
    </row>
    <row r="396" spans="3:8" ht="16.5" customHeight="1">
      <c r="C396" s="27">
        <v>421</v>
      </c>
      <c r="D396" s="28" t="s">
        <v>517</v>
      </c>
      <c r="E396" s="69">
        <f>E397</f>
        <v>2500000</v>
      </c>
      <c r="F396" s="69">
        <f>F397</f>
        <v>2500000</v>
      </c>
      <c r="G396" s="69">
        <f>G397</f>
        <v>120493.89</v>
      </c>
      <c r="H396" s="218">
        <f t="shared" si="30"/>
        <v>4.819755600000001</v>
      </c>
    </row>
    <row r="397" spans="1:8" ht="16.5" customHeight="1">
      <c r="A397" s="118">
        <v>4214</v>
      </c>
      <c r="B397" s="383" t="s">
        <v>132</v>
      </c>
      <c r="C397" s="118">
        <v>4214</v>
      </c>
      <c r="D397" s="121" t="s">
        <v>744</v>
      </c>
      <c r="E397" s="68">
        <v>2500000</v>
      </c>
      <c r="F397" s="68">
        <v>2500000</v>
      </c>
      <c r="G397" s="68">
        <v>120493.89</v>
      </c>
      <c r="H397" s="224">
        <f t="shared" si="30"/>
        <v>4.819755600000001</v>
      </c>
    </row>
    <row r="398" spans="3:8" ht="23.25" customHeight="1" hidden="1">
      <c r="C398" s="378" t="s">
        <v>745</v>
      </c>
      <c r="D398" s="348" t="s">
        <v>746</v>
      </c>
      <c r="E398" s="349"/>
      <c r="F398" s="349"/>
      <c r="G398" s="349"/>
      <c r="H398" s="308"/>
    </row>
    <row r="399" spans="3:8" ht="27.75" customHeight="1" hidden="1">
      <c r="C399" s="112">
        <v>4</v>
      </c>
      <c r="D399" s="112" t="s">
        <v>652</v>
      </c>
      <c r="E399" s="114"/>
      <c r="F399" s="114"/>
      <c r="G399" s="114"/>
      <c r="H399" s="114"/>
    </row>
    <row r="400" spans="3:8" ht="23.25" customHeight="1" hidden="1">
      <c r="C400" s="115">
        <v>41</v>
      </c>
      <c r="D400" s="116" t="s">
        <v>512</v>
      </c>
      <c r="E400" s="117"/>
      <c r="F400" s="117"/>
      <c r="G400" s="117"/>
      <c r="H400" s="117"/>
    </row>
    <row r="401" spans="3:8" ht="24" customHeight="1" hidden="1">
      <c r="C401" s="27">
        <v>411</v>
      </c>
      <c r="D401" s="28" t="s">
        <v>513</v>
      </c>
      <c r="E401" s="69"/>
      <c r="F401" s="69"/>
      <c r="G401" s="69"/>
      <c r="H401" s="218"/>
    </row>
    <row r="402" spans="3:8" ht="19.5" customHeight="1" hidden="1">
      <c r="C402" s="118">
        <v>4111</v>
      </c>
      <c r="D402" s="119" t="s">
        <v>747</v>
      </c>
      <c r="E402" s="68"/>
      <c r="F402" s="68"/>
      <c r="G402" s="68"/>
      <c r="H402" s="224"/>
    </row>
    <row r="403" spans="3:8" ht="18.75" customHeight="1" hidden="1">
      <c r="C403" s="345" t="s">
        <v>748</v>
      </c>
      <c r="D403" s="307" t="s">
        <v>566</v>
      </c>
      <c r="E403" s="346"/>
      <c r="F403" s="346"/>
      <c r="G403" s="346"/>
      <c r="H403" s="308"/>
    </row>
    <row r="404" spans="3:8" ht="12" customHeight="1" hidden="1">
      <c r="C404" s="159">
        <v>4</v>
      </c>
      <c r="D404" s="159" t="s">
        <v>652</v>
      </c>
      <c r="E404" s="172"/>
      <c r="F404" s="172"/>
      <c r="G404" s="172"/>
      <c r="H404" s="114"/>
    </row>
    <row r="405" spans="3:8" ht="20.25" customHeight="1" hidden="1">
      <c r="C405" s="115">
        <v>42</v>
      </c>
      <c r="D405" s="116" t="s">
        <v>516</v>
      </c>
      <c r="E405" s="117"/>
      <c r="F405" s="117"/>
      <c r="G405" s="117"/>
      <c r="H405" s="117"/>
    </row>
    <row r="406" spans="3:8" ht="18" customHeight="1" hidden="1">
      <c r="C406" s="27">
        <v>426</v>
      </c>
      <c r="D406" s="28" t="s">
        <v>753</v>
      </c>
      <c r="E406" s="69"/>
      <c r="F406" s="69"/>
      <c r="G406" s="69"/>
      <c r="H406" s="218"/>
    </row>
    <row r="407" spans="3:8" ht="18.75" customHeight="1" hidden="1">
      <c r="C407" s="118">
        <v>4264</v>
      </c>
      <c r="D407" s="119" t="s">
        <v>151</v>
      </c>
      <c r="E407" s="120"/>
      <c r="F407" s="120"/>
      <c r="G407" s="120"/>
      <c r="H407" s="224"/>
    </row>
    <row r="408" spans="3:8" ht="19.5" customHeight="1">
      <c r="C408" s="377" t="s">
        <v>206</v>
      </c>
      <c r="D408" s="348" t="s">
        <v>746</v>
      </c>
      <c r="E408" s="349">
        <f>E410</f>
        <v>200000</v>
      </c>
      <c r="F408" s="349">
        <f>F410</f>
        <v>200000</v>
      </c>
      <c r="G408" s="349">
        <f>G410</f>
        <v>0</v>
      </c>
      <c r="H408" s="308">
        <f aca="true" t="shared" si="32" ref="H408:H419">G408/F408*100</f>
        <v>0</v>
      </c>
    </row>
    <row r="409" spans="3:8" ht="20.25" customHeight="1">
      <c r="C409" s="598" t="s">
        <v>985</v>
      </c>
      <c r="D409" s="599" t="s">
        <v>865</v>
      </c>
      <c r="E409" s="601">
        <v>200000</v>
      </c>
      <c r="F409" s="601">
        <v>200000</v>
      </c>
      <c r="G409" s="601"/>
      <c r="H409" s="600">
        <f t="shared" si="32"/>
        <v>0</v>
      </c>
    </row>
    <row r="410" spans="3:8" ht="20.25" customHeight="1">
      <c r="C410" s="112">
        <v>4</v>
      </c>
      <c r="D410" s="112" t="s">
        <v>652</v>
      </c>
      <c r="E410" s="114">
        <f aca="true" t="shared" si="33" ref="E410:G411">E411</f>
        <v>200000</v>
      </c>
      <c r="F410" s="114">
        <f t="shared" si="33"/>
        <v>200000</v>
      </c>
      <c r="G410" s="114">
        <f t="shared" si="33"/>
        <v>0</v>
      </c>
      <c r="H410" s="114">
        <f t="shared" si="32"/>
        <v>0</v>
      </c>
    </row>
    <row r="411" spans="3:8" ht="16.5" customHeight="1">
      <c r="C411" s="115">
        <v>41</v>
      </c>
      <c r="D411" s="116" t="s">
        <v>512</v>
      </c>
      <c r="E411" s="117">
        <f t="shared" si="33"/>
        <v>200000</v>
      </c>
      <c r="F411" s="117">
        <f t="shared" si="33"/>
        <v>200000</v>
      </c>
      <c r="G411" s="117">
        <f t="shared" si="33"/>
        <v>0</v>
      </c>
      <c r="H411" s="117">
        <f t="shared" si="32"/>
        <v>0</v>
      </c>
    </row>
    <row r="412" spans="3:8" ht="16.5" customHeight="1">
      <c r="C412" s="27">
        <v>411</v>
      </c>
      <c r="D412" s="28" t="s">
        <v>328</v>
      </c>
      <c r="E412" s="69">
        <f>E413</f>
        <v>200000</v>
      </c>
      <c r="F412" s="69">
        <f>F413</f>
        <v>200000</v>
      </c>
      <c r="G412" s="69">
        <f>G413</f>
        <v>0</v>
      </c>
      <c r="H412" s="218">
        <f t="shared" si="32"/>
        <v>0</v>
      </c>
    </row>
    <row r="413" spans="1:8" ht="16.5" customHeight="1">
      <c r="A413" s="402">
        <v>4111</v>
      </c>
      <c r="B413" s="386" t="s">
        <v>190</v>
      </c>
      <c r="C413" s="118">
        <v>4111</v>
      </c>
      <c r="D413" s="121" t="s">
        <v>329</v>
      </c>
      <c r="E413" s="68">
        <v>200000</v>
      </c>
      <c r="F413" s="68">
        <v>200000</v>
      </c>
      <c r="G413" s="68"/>
      <c r="H413" s="224">
        <f t="shared" si="32"/>
        <v>0</v>
      </c>
    </row>
    <row r="414" spans="3:8" ht="20.25" customHeight="1">
      <c r="C414" s="578" t="s">
        <v>1033</v>
      </c>
      <c r="D414" s="307" t="s">
        <v>330</v>
      </c>
      <c r="E414" s="308">
        <f>E416</f>
        <v>70000</v>
      </c>
      <c r="F414" s="308">
        <f>F416</f>
        <v>70000</v>
      </c>
      <c r="G414" s="308">
        <f>G416</f>
        <v>0</v>
      </c>
      <c r="H414" s="308">
        <f t="shared" si="32"/>
        <v>0</v>
      </c>
    </row>
    <row r="415" spans="3:8" ht="16.5" customHeight="1">
      <c r="C415" s="598" t="s">
        <v>984</v>
      </c>
      <c r="D415" s="599" t="s">
        <v>866</v>
      </c>
      <c r="E415" s="601">
        <v>70000</v>
      </c>
      <c r="F415" s="601">
        <v>70000</v>
      </c>
      <c r="G415" s="601"/>
      <c r="H415" s="600">
        <f t="shared" si="32"/>
        <v>0</v>
      </c>
    </row>
    <row r="416" spans="3:8" ht="16.5" customHeight="1">
      <c r="C416" s="112">
        <v>4</v>
      </c>
      <c r="D416" s="112" t="s">
        <v>652</v>
      </c>
      <c r="E416" s="114">
        <f aca="true" t="shared" si="34" ref="E416:G424">E417</f>
        <v>70000</v>
      </c>
      <c r="F416" s="114">
        <f t="shared" si="34"/>
        <v>70000</v>
      </c>
      <c r="G416" s="114">
        <f t="shared" si="34"/>
        <v>0</v>
      </c>
      <c r="H416" s="114">
        <f t="shared" si="32"/>
        <v>0</v>
      </c>
    </row>
    <row r="417" spans="3:8" ht="16.5" customHeight="1">
      <c r="C417" s="115">
        <v>42</v>
      </c>
      <c r="D417" s="116" t="s">
        <v>516</v>
      </c>
      <c r="E417" s="117">
        <f t="shared" si="34"/>
        <v>70000</v>
      </c>
      <c r="F417" s="117">
        <f t="shared" si="34"/>
        <v>70000</v>
      </c>
      <c r="G417" s="117">
        <f t="shared" si="34"/>
        <v>0</v>
      </c>
      <c r="H417" s="117">
        <f t="shared" si="32"/>
        <v>0</v>
      </c>
    </row>
    <row r="418" spans="3:8" ht="16.5" customHeight="1">
      <c r="C418" s="27">
        <v>421</v>
      </c>
      <c r="D418" s="28" t="s">
        <v>517</v>
      </c>
      <c r="E418" s="69">
        <f t="shared" si="34"/>
        <v>70000</v>
      </c>
      <c r="F418" s="69">
        <f t="shared" si="34"/>
        <v>70000</v>
      </c>
      <c r="G418" s="69">
        <f t="shared" si="34"/>
        <v>0</v>
      </c>
      <c r="H418" s="218">
        <f t="shared" si="32"/>
        <v>0</v>
      </c>
    </row>
    <row r="419" spans="1:8" ht="16.5" customHeight="1">
      <c r="A419" s="402">
        <v>4214</v>
      </c>
      <c r="B419" s="386" t="s">
        <v>969</v>
      </c>
      <c r="C419" s="118">
        <v>4214</v>
      </c>
      <c r="D419" s="121" t="s">
        <v>744</v>
      </c>
      <c r="E419" s="68">
        <v>70000</v>
      </c>
      <c r="F419" s="68">
        <v>70000</v>
      </c>
      <c r="G419" s="68"/>
      <c r="H419" s="224">
        <f t="shared" si="32"/>
        <v>0</v>
      </c>
    </row>
    <row r="420" spans="1:8" ht="19.5" customHeight="1">
      <c r="A420" s="402"/>
      <c r="B420" s="386"/>
      <c r="C420" s="578" t="s">
        <v>435</v>
      </c>
      <c r="D420" s="307" t="s">
        <v>570</v>
      </c>
      <c r="E420" s="308">
        <f>E422</f>
        <v>500000</v>
      </c>
      <c r="F420" s="308">
        <f>F422</f>
        <v>500000</v>
      </c>
      <c r="G420" s="308">
        <f>G422</f>
        <v>0</v>
      </c>
      <c r="H420" s="308">
        <f aca="true" t="shared" si="35" ref="H420:H425">G420/F420*100</f>
        <v>0</v>
      </c>
    </row>
    <row r="421" spans="1:8" ht="16.5" customHeight="1">
      <c r="A421" s="402"/>
      <c r="B421" s="386"/>
      <c r="C421" s="598" t="s">
        <v>984</v>
      </c>
      <c r="D421" s="599" t="s">
        <v>866</v>
      </c>
      <c r="E421" s="601">
        <v>500000</v>
      </c>
      <c r="F421" s="601">
        <v>500000</v>
      </c>
      <c r="G421" s="601"/>
      <c r="H421" s="600">
        <f t="shared" si="35"/>
        <v>0</v>
      </c>
    </row>
    <row r="422" spans="1:8" ht="16.5" customHeight="1">
      <c r="A422" s="402"/>
      <c r="B422" s="386"/>
      <c r="C422" s="112">
        <v>4</v>
      </c>
      <c r="D422" s="112" t="s">
        <v>652</v>
      </c>
      <c r="E422" s="114">
        <f t="shared" si="34"/>
        <v>500000</v>
      </c>
      <c r="F422" s="114">
        <f t="shared" si="34"/>
        <v>500000</v>
      </c>
      <c r="G422" s="114">
        <f t="shared" si="34"/>
        <v>0</v>
      </c>
      <c r="H422" s="114">
        <f t="shared" si="35"/>
        <v>0</v>
      </c>
    </row>
    <row r="423" spans="1:8" ht="16.5" customHeight="1">
      <c r="A423" s="402"/>
      <c r="B423" s="386"/>
      <c r="C423" s="115">
        <v>42</v>
      </c>
      <c r="D423" s="116" t="s">
        <v>516</v>
      </c>
      <c r="E423" s="117">
        <f t="shared" si="34"/>
        <v>500000</v>
      </c>
      <c r="F423" s="117">
        <f t="shared" si="34"/>
        <v>500000</v>
      </c>
      <c r="G423" s="117">
        <f t="shared" si="34"/>
        <v>0</v>
      </c>
      <c r="H423" s="117">
        <f t="shared" si="35"/>
        <v>0</v>
      </c>
    </row>
    <row r="424" spans="1:8" ht="16.5" customHeight="1">
      <c r="A424" s="402"/>
      <c r="B424" s="386"/>
      <c r="C424" s="27">
        <v>421</v>
      </c>
      <c r="D424" s="28" t="s">
        <v>517</v>
      </c>
      <c r="E424" s="69">
        <f t="shared" si="34"/>
        <v>500000</v>
      </c>
      <c r="F424" s="69">
        <f t="shared" si="34"/>
        <v>500000</v>
      </c>
      <c r="G424" s="69">
        <f t="shared" si="34"/>
        <v>0</v>
      </c>
      <c r="H424" s="218">
        <f t="shared" si="35"/>
        <v>0</v>
      </c>
    </row>
    <row r="425" spans="1:8" ht="16.5" customHeight="1">
      <c r="A425" s="402">
        <v>4214</v>
      </c>
      <c r="B425" s="386" t="s">
        <v>967</v>
      </c>
      <c r="C425" s="118">
        <v>4214</v>
      </c>
      <c r="D425" s="121" t="s">
        <v>744</v>
      </c>
      <c r="E425" s="68">
        <v>500000</v>
      </c>
      <c r="F425" s="68">
        <v>500000</v>
      </c>
      <c r="G425" s="68"/>
      <c r="H425" s="224">
        <f t="shared" si="35"/>
        <v>0</v>
      </c>
    </row>
    <row r="426" spans="3:8" ht="25.5" customHeight="1">
      <c r="C426" s="628" t="s">
        <v>749</v>
      </c>
      <c r="D426" s="305" t="s">
        <v>750</v>
      </c>
      <c r="E426" s="306">
        <f>E427+E432+E438+E444+E452+E458</f>
        <v>10950000</v>
      </c>
      <c r="F426" s="306">
        <f>F427+F432+F438+F444+F452+F458</f>
        <v>10950000</v>
      </c>
      <c r="G426" s="306">
        <f>G427+G432+G438+G444+G452+G458</f>
        <v>335395.78</v>
      </c>
      <c r="H426" s="306">
        <f aca="true" t="shared" si="36" ref="H426:H443">G426/F426*100</f>
        <v>3.0629751598173516</v>
      </c>
    </row>
    <row r="427" spans="3:8" ht="20.25" customHeight="1" hidden="1">
      <c r="C427" s="345" t="s">
        <v>560</v>
      </c>
      <c r="D427" s="307" t="s">
        <v>561</v>
      </c>
      <c r="E427" s="347">
        <f>E429</f>
        <v>0</v>
      </c>
      <c r="F427" s="347">
        <f>F429</f>
        <v>0</v>
      </c>
      <c r="G427" s="347">
        <f>G429</f>
        <v>0</v>
      </c>
      <c r="H427" s="308" t="e">
        <f t="shared" si="36"/>
        <v>#DIV/0!</v>
      </c>
    </row>
    <row r="428" spans="3:8" ht="21.75" customHeight="1" hidden="1">
      <c r="C428" s="112">
        <v>3</v>
      </c>
      <c r="D428" s="112" t="s">
        <v>431</v>
      </c>
      <c r="E428" s="114">
        <f aca="true" t="shared" si="37" ref="E428:G430">E429</f>
        <v>0</v>
      </c>
      <c r="F428" s="114">
        <f t="shared" si="37"/>
        <v>0</v>
      </c>
      <c r="G428" s="114">
        <f t="shared" si="37"/>
        <v>0</v>
      </c>
      <c r="H428" s="114" t="e">
        <f t="shared" si="36"/>
        <v>#DIV/0!</v>
      </c>
    </row>
    <row r="429" spans="3:8" ht="21" customHeight="1" hidden="1">
      <c r="C429" s="342">
        <v>32</v>
      </c>
      <c r="D429" s="115" t="s">
        <v>448</v>
      </c>
      <c r="E429" s="117">
        <f t="shared" si="37"/>
        <v>0</v>
      </c>
      <c r="F429" s="117">
        <f t="shared" si="37"/>
        <v>0</v>
      </c>
      <c r="G429" s="117">
        <f t="shared" si="37"/>
        <v>0</v>
      </c>
      <c r="H429" s="117" t="e">
        <f t="shared" si="36"/>
        <v>#DIV/0!</v>
      </c>
    </row>
    <row r="430" spans="3:8" ht="21.75" customHeight="1" hidden="1">
      <c r="C430" s="27">
        <v>323</v>
      </c>
      <c r="D430" s="28" t="s">
        <v>454</v>
      </c>
      <c r="E430" s="69">
        <f t="shared" si="37"/>
        <v>0</v>
      </c>
      <c r="F430" s="69">
        <f t="shared" si="37"/>
        <v>0</v>
      </c>
      <c r="G430" s="69">
        <f t="shared" si="37"/>
        <v>0</v>
      </c>
      <c r="H430" s="218" t="e">
        <f t="shared" si="36"/>
        <v>#DIV/0!</v>
      </c>
    </row>
    <row r="431" spans="1:8" ht="23.25" customHeight="1" hidden="1">
      <c r="A431" s="402">
        <v>3232</v>
      </c>
      <c r="B431" s="386" t="s">
        <v>192</v>
      </c>
      <c r="C431" s="118">
        <v>3232</v>
      </c>
      <c r="D431" s="121" t="s">
        <v>562</v>
      </c>
      <c r="E431" s="68"/>
      <c r="F431" s="68"/>
      <c r="G431" s="68"/>
      <c r="H431" s="224" t="e">
        <f t="shared" si="36"/>
        <v>#DIV/0!</v>
      </c>
    </row>
    <row r="432" spans="3:8" ht="21.75" customHeight="1">
      <c r="C432" s="626" t="s">
        <v>751</v>
      </c>
      <c r="D432" s="627" t="s">
        <v>752</v>
      </c>
      <c r="E432" s="359">
        <f>E434</f>
        <v>50000</v>
      </c>
      <c r="F432" s="359">
        <f>F434</f>
        <v>50000</v>
      </c>
      <c r="G432" s="359">
        <f>G434</f>
        <v>0</v>
      </c>
      <c r="H432" s="359">
        <f t="shared" si="36"/>
        <v>0</v>
      </c>
    </row>
    <row r="433" spans="3:8" ht="21.75" customHeight="1">
      <c r="C433" s="598" t="s">
        <v>985</v>
      </c>
      <c r="D433" s="599" t="s">
        <v>865</v>
      </c>
      <c r="E433" s="601">
        <v>50000</v>
      </c>
      <c r="F433" s="601">
        <v>50000</v>
      </c>
      <c r="G433" s="601"/>
      <c r="H433" s="600">
        <f t="shared" si="36"/>
        <v>0</v>
      </c>
    </row>
    <row r="434" spans="3:8" ht="23.25" customHeight="1">
      <c r="C434" s="112">
        <v>4</v>
      </c>
      <c r="D434" s="112" t="s">
        <v>652</v>
      </c>
      <c r="E434" s="172">
        <f aca="true" t="shared" si="38" ref="E434:G436">E435</f>
        <v>50000</v>
      </c>
      <c r="F434" s="172">
        <f t="shared" si="38"/>
        <v>50000</v>
      </c>
      <c r="G434" s="172">
        <f t="shared" si="38"/>
        <v>0</v>
      </c>
      <c r="H434" s="114">
        <f t="shared" si="36"/>
        <v>0</v>
      </c>
    </row>
    <row r="435" spans="3:8" ht="22.5" customHeight="1">
      <c r="C435" s="115">
        <v>42</v>
      </c>
      <c r="D435" s="116" t="s">
        <v>516</v>
      </c>
      <c r="E435" s="117">
        <f t="shared" si="38"/>
        <v>50000</v>
      </c>
      <c r="F435" s="117">
        <f t="shared" si="38"/>
        <v>50000</v>
      </c>
      <c r="G435" s="117">
        <f t="shared" si="38"/>
        <v>0</v>
      </c>
      <c r="H435" s="117">
        <f t="shared" si="36"/>
        <v>0</v>
      </c>
    </row>
    <row r="436" spans="3:8" ht="18.75" customHeight="1">
      <c r="C436" s="27">
        <v>426</v>
      </c>
      <c r="D436" s="28" t="s">
        <v>753</v>
      </c>
      <c r="E436" s="69">
        <f t="shared" si="38"/>
        <v>50000</v>
      </c>
      <c r="F436" s="69">
        <f t="shared" si="38"/>
        <v>50000</v>
      </c>
      <c r="G436" s="69">
        <f t="shared" si="38"/>
        <v>0</v>
      </c>
      <c r="H436" s="218">
        <f t="shared" si="36"/>
        <v>0</v>
      </c>
    </row>
    <row r="437" spans="1:8" ht="18.75" customHeight="1">
      <c r="A437" s="118">
        <v>4264</v>
      </c>
      <c r="B437" s="386" t="s">
        <v>109</v>
      </c>
      <c r="C437" s="118">
        <v>4264</v>
      </c>
      <c r="D437" s="119" t="s">
        <v>754</v>
      </c>
      <c r="E437" s="120">
        <v>50000</v>
      </c>
      <c r="F437" s="120">
        <v>50000</v>
      </c>
      <c r="G437" s="120"/>
      <c r="H437" s="133">
        <f t="shared" si="36"/>
        <v>0</v>
      </c>
    </row>
    <row r="438" spans="3:8" ht="19.5" customHeight="1">
      <c r="C438" s="626" t="s">
        <v>755</v>
      </c>
      <c r="D438" s="627" t="s">
        <v>756</v>
      </c>
      <c r="E438" s="359">
        <f>E440</f>
        <v>10000000</v>
      </c>
      <c r="F438" s="359">
        <f>F440</f>
        <v>10000000</v>
      </c>
      <c r="G438" s="359">
        <f>G440</f>
        <v>6250</v>
      </c>
      <c r="H438" s="359">
        <f t="shared" si="36"/>
        <v>0.0625</v>
      </c>
    </row>
    <row r="439" spans="3:8" ht="19.5" customHeight="1">
      <c r="C439" s="598" t="s">
        <v>985</v>
      </c>
      <c r="D439" s="599" t="s">
        <v>865</v>
      </c>
      <c r="E439" s="601">
        <v>10000000</v>
      </c>
      <c r="F439" s="601">
        <v>10000000</v>
      </c>
      <c r="G439" s="601">
        <v>6250</v>
      </c>
      <c r="H439" s="600">
        <f t="shared" si="36"/>
        <v>0.0625</v>
      </c>
    </row>
    <row r="440" spans="3:8" ht="18.75" customHeight="1">
      <c r="C440" s="112">
        <v>4</v>
      </c>
      <c r="D440" s="159" t="s">
        <v>652</v>
      </c>
      <c r="E440" s="172">
        <f aca="true" t="shared" si="39" ref="E440:G442">E441</f>
        <v>10000000</v>
      </c>
      <c r="F440" s="114">
        <f t="shared" si="39"/>
        <v>10000000</v>
      </c>
      <c r="G440" s="114">
        <f t="shared" si="39"/>
        <v>6250</v>
      </c>
      <c r="H440" s="114">
        <f t="shared" si="36"/>
        <v>0.0625</v>
      </c>
    </row>
    <row r="441" spans="3:8" ht="18" customHeight="1">
      <c r="C441" s="115">
        <v>45</v>
      </c>
      <c r="D441" s="116" t="s">
        <v>757</v>
      </c>
      <c r="E441" s="117">
        <f t="shared" si="39"/>
        <v>10000000</v>
      </c>
      <c r="F441" s="117">
        <f t="shared" si="39"/>
        <v>10000000</v>
      </c>
      <c r="G441" s="117">
        <f t="shared" si="39"/>
        <v>6250</v>
      </c>
      <c r="H441" s="117">
        <f t="shared" si="36"/>
        <v>0.0625</v>
      </c>
    </row>
    <row r="442" spans="3:8" ht="18" customHeight="1">
      <c r="C442" s="27">
        <v>451</v>
      </c>
      <c r="D442" s="28" t="s">
        <v>537</v>
      </c>
      <c r="E442" s="69">
        <f t="shared" si="39"/>
        <v>10000000</v>
      </c>
      <c r="F442" s="69">
        <f t="shared" si="39"/>
        <v>10000000</v>
      </c>
      <c r="G442" s="69">
        <f t="shared" si="39"/>
        <v>6250</v>
      </c>
      <c r="H442" s="218">
        <f t="shared" si="36"/>
        <v>0.0625</v>
      </c>
    </row>
    <row r="443" spans="1:8" ht="19.5" customHeight="1">
      <c r="A443" s="402">
        <v>4511</v>
      </c>
      <c r="B443" s="386" t="s">
        <v>191</v>
      </c>
      <c r="C443" s="118">
        <v>4511</v>
      </c>
      <c r="D443" s="121" t="s">
        <v>537</v>
      </c>
      <c r="E443" s="68">
        <v>10000000</v>
      </c>
      <c r="F443" s="68">
        <v>10000000</v>
      </c>
      <c r="G443" s="68">
        <v>6250</v>
      </c>
      <c r="H443" s="224">
        <f t="shared" si="36"/>
        <v>0.0625</v>
      </c>
    </row>
    <row r="444" spans="1:8" ht="22.5" customHeight="1">
      <c r="A444" s="402"/>
      <c r="B444" s="386"/>
      <c r="C444" s="626" t="s">
        <v>563</v>
      </c>
      <c r="D444" s="627" t="s">
        <v>564</v>
      </c>
      <c r="E444" s="359">
        <f>E448</f>
        <v>400000</v>
      </c>
      <c r="F444" s="359">
        <f>F448</f>
        <v>400000</v>
      </c>
      <c r="G444" s="359">
        <f>G448</f>
        <v>277366.26</v>
      </c>
      <c r="H444" s="359">
        <f aca="true" t="shared" si="40" ref="H444:H457">G444/F444*100</f>
        <v>69.341565</v>
      </c>
    </row>
    <row r="445" spans="1:8" ht="19.5" customHeight="1">
      <c r="A445" s="402"/>
      <c r="B445" s="386"/>
      <c r="C445" s="598" t="s">
        <v>985</v>
      </c>
      <c r="D445" s="599" t="s">
        <v>865</v>
      </c>
      <c r="E445" s="601">
        <v>400000</v>
      </c>
      <c r="F445" s="601">
        <v>400000</v>
      </c>
      <c r="G445" s="601">
        <v>200772.26</v>
      </c>
      <c r="H445" s="600">
        <f t="shared" si="40"/>
        <v>50.193065000000004</v>
      </c>
    </row>
    <row r="446" spans="1:8" ht="19.5" customHeight="1" hidden="1">
      <c r="A446" s="402"/>
      <c r="B446" s="386"/>
      <c r="C446" s="598"/>
      <c r="D446" s="599"/>
      <c r="E446" s="601"/>
      <c r="F446" s="601"/>
      <c r="G446" s="601"/>
      <c r="H446" s="602"/>
    </row>
    <row r="447" spans="1:8" ht="19.5" customHeight="1">
      <c r="A447" s="402"/>
      <c r="B447" s="386"/>
      <c r="C447" s="598" t="s">
        <v>984</v>
      </c>
      <c r="D447" s="599" t="s">
        <v>866</v>
      </c>
      <c r="E447" s="601"/>
      <c r="F447" s="601"/>
      <c r="G447" s="601">
        <v>76594</v>
      </c>
      <c r="H447" s="600"/>
    </row>
    <row r="448" spans="1:8" ht="19.5" customHeight="1">
      <c r="A448" s="402"/>
      <c r="B448" s="386"/>
      <c r="C448" s="112">
        <v>4</v>
      </c>
      <c r="D448" s="159" t="s">
        <v>652</v>
      </c>
      <c r="E448" s="172">
        <f aca="true" t="shared" si="41" ref="E448:G450">E449</f>
        <v>400000</v>
      </c>
      <c r="F448" s="114">
        <f t="shared" si="41"/>
        <v>400000</v>
      </c>
      <c r="G448" s="114">
        <f t="shared" si="41"/>
        <v>277366.26</v>
      </c>
      <c r="H448" s="114">
        <f t="shared" si="40"/>
        <v>69.341565</v>
      </c>
    </row>
    <row r="449" spans="1:8" ht="19.5" customHeight="1">
      <c r="A449" s="402"/>
      <c r="B449" s="386"/>
      <c r="C449" s="115">
        <v>45</v>
      </c>
      <c r="D449" s="116" t="s">
        <v>757</v>
      </c>
      <c r="E449" s="117">
        <f t="shared" si="41"/>
        <v>400000</v>
      </c>
      <c r="F449" s="117">
        <f t="shared" si="41"/>
        <v>400000</v>
      </c>
      <c r="G449" s="117">
        <f t="shared" si="41"/>
        <v>277366.26</v>
      </c>
      <c r="H449" s="117">
        <f t="shared" si="40"/>
        <v>69.341565</v>
      </c>
    </row>
    <row r="450" spans="1:8" ht="19.5" customHeight="1">
      <c r="A450" s="402"/>
      <c r="B450" s="386"/>
      <c r="C450" s="27">
        <v>451</v>
      </c>
      <c r="D450" s="28" t="s">
        <v>537</v>
      </c>
      <c r="E450" s="69">
        <f t="shared" si="41"/>
        <v>400000</v>
      </c>
      <c r="F450" s="69">
        <f t="shared" si="41"/>
        <v>400000</v>
      </c>
      <c r="G450" s="69">
        <f t="shared" si="41"/>
        <v>277366.26</v>
      </c>
      <c r="H450" s="218">
        <f t="shared" si="40"/>
        <v>69.341565</v>
      </c>
    </row>
    <row r="451" spans="1:8" ht="19.5" customHeight="1">
      <c r="A451" s="402">
        <v>4511</v>
      </c>
      <c r="B451" s="386" t="s">
        <v>193</v>
      </c>
      <c r="C451" s="118">
        <v>4511</v>
      </c>
      <c r="D451" s="121" t="s">
        <v>537</v>
      </c>
      <c r="E451" s="68">
        <v>400000</v>
      </c>
      <c r="F451" s="68">
        <v>400000</v>
      </c>
      <c r="G451" s="68">
        <v>277366.26</v>
      </c>
      <c r="H451" s="224">
        <f t="shared" si="40"/>
        <v>69.341565</v>
      </c>
    </row>
    <row r="452" spans="1:8" ht="21" customHeight="1">
      <c r="A452" s="402"/>
      <c r="B452" s="386"/>
      <c r="C452" s="626" t="s">
        <v>1034</v>
      </c>
      <c r="D452" s="627" t="s">
        <v>331</v>
      </c>
      <c r="E452" s="359">
        <f>E454</f>
        <v>300000</v>
      </c>
      <c r="F452" s="359">
        <f>F454</f>
        <v>300000</v>
      </c>
      <c r="G452" s="359">
        <f>G454</f>
        <v>50654.52</v>
      </c>
      <c r="H452" s="359">
        <f t="shared" si="40"/>
        <v>16.884839999999997</v>
      </c>
    </row>
    <row r="453" spans="1:8" ht="19.5" customHeight="1">
      <c r="A453" s="402"/>
      <c r="B453" s="386"/>
      <c r="C453" s="598" t="s">
        <v>985</v>
      </c>
      <c r="D453" s="599" t="s">
        <v>865</v>
      </c>
      <c r="E453" s="601">
        <v>300000</v>
      </c>
      <c r="F453" s="601">
        <v>300000</v>
      </c>
      <c r="G453" s="601">
        <v>50654.52</v>
      </c>
      <c r="H453" s="600">
        <f>G453/F453*100</f>
        <v>16.884839999999997</v>
      </c>
    </row>
    <row r="454" spans="1:8" ht="19.5" customHeight="1">
      <c r="A454" s="402"/>
      <c r="B454" s="386"/>
      <c r="C454" s="112">
        <v>4</v>
      </c>
      <c r="D454" s="159" t="s">
        <v>652</v>
      </c>
      <c r="E454" s="172">
        <f aca="true" t="shared" si="42" ref="E454:G456">E455</f>
        <v>300000</v>
      </c>
      <c r="F454" s="114">
        <f t="shared" si="42"/>
        <v>300000</v>
      </c>
      <c r="G454" s="114">
        <f t="shared" si="42"/>
        <v>50654.52</v>
      </c>
      <c r="H454" s="114">
        <f t="shared" si="40"/>
        <v>16.884839999999997</v>
      </c>
    </row>
    <row r="455" spans="1:8" ht="19.5" customHeight="1">
      <c r="A455" s="402"/>
      <c r="B455" s="386"/>
      <c r="C455" s="115">
        <v>45</v>
      </c>
      <c r="D455" s="116" t="s">
        <v>757</v>
      </c>
      <c r="E455" s="117">
        <f t="shared" si="42"/>
        <v>300000</v>
      </c>
      <c r="F455" s="117">
        <f t="shared" si="42"/>
        <v>300000</v>
      </c>
      <c r="G455" s="117">
        <f t="shared" si="42"/>
        <v>50654.52</v>
      </c>
      <c r="H455" s="117">
        <f t="shared" si="40"/>
        <v>16.884839999999997</v>
      </c>
    </row>
    <row r="456" spans="1:8" ht="19.5" customHeight="1">
      <c r="A456" s="402"/>
      <c r="B456" s="386"/>
      <c r="C456" s="27">
        <v>451</v>
      </c>
      <c r="D456" s="28" t="s">
        <v>537</v>
      </c>
      <c r="E456" s="69">
        <f t="shared" si="42"/>
        <v>300000</v>
      </c>
      <c r="F456" s="69">
        <f t="shared" si="42"/>
        <v>300000</v>
      </c>
      <c r="G456" s="69">
        <f t="shared" si="42"/>
        <v>50654.52</v>
      </c>
      <c r="H456" s="218">
        <f t="shared" si="40"/>
        <v>16.884839999999997</v>
      </c>
    </row>
    <row r="457" spans="1:8" ht="19.5" customHeight="1">
      <c r="A457" s="402">
        <v>4511</v>
      </c>
      <c r="B457" s="386" t="s">
        <v>691</v>
      </c>
      <c r="C457" s="118">
        <v>4511</v>
      </c>
      <c r="D457" s="121" t="s">
        <v>537</v>
      </c>
      <c r="E457" s="68">
        <v>300000</v>
      </c>
      <c r="F457" s="68">
        <v>300000</v>
      </c>
      <c r="G457" s="68">
        <v>50654.52</v>
      </c>
      <c r="H457" s="224">
        <f t="shared" si="40"/>
        <v>16.884839999999997</v>
      </c>
    </row>
    <row r="458" spans="1:8" ht="19.5" customHeight="1">
      <c r="A458" s="402"/>
      <c r="B458" s="386"/>
      <c r="C458" s="626" t="s">
        <v>961</v>
      </c>
      <c r="D458" s="627" t="s">
        <v>962</v>
      </c>
      <c r="E458" s="359">
        <f>E460</f>
        <v>200000</v>
      </c>
      <c r="F458" s="359">
        <f>F460</f>
        <v>200000</v>
      </c>
      <c r="G458" s="359">
        <f>G460</f>
        <v>1125</v>
      </c>
      <c r="H458" s="359">
        <f aca="true" t="shared" si="43" ref="H458:H463">G458/F458*100</f>
        <v>0.5625</v>
      </c>
    </row>
    <row r="459" spans="1:8" ht="19.5" customHeight="1">
      <c r="A459" s="402"/>
      <c r="B459" s="386"/>
      <c r="C459" s="598" t="s">
        <v>985</v>
      </c>
      <c r="D459" s="599" t="s">
        <v>865</v>
      </c>
      <c r="E459" s="601">
        <v>200000</v>
      </c>
      <c r="F459" s="601">
        <v>200000</v>
      </c>
      <c r="G459" s="601">
        <v>1125</v>
      </c>
      <c r="H459" s="600">
        <f t="shared" si="43"/>
        <v>0.5625</v>
      </c>
    </row>
    <row r="460" spans="1:8" ht="19.5" customHeight="1">
      <c r="A460" s="402"/>
      <c r="B460" s="386"/>
      <c r="C460" s="112">
        <v>4</v>
      </c>
      <c r="D460" s="159" t="s">
        <v>652</v>
      </c>
      <c r="E460" s="172">
        <f aca="true" t="shared" si="44" ref="E460:G462">E461</f>
        <v>200000</v>
      </c>
      <c r="F460" s="114">
        <f t="shared" si="44"/>
        <v>200000</v>
      </c>
      <c r="G460" s="114">
        <f t="shared" si="44"/>
        <v>1125</v>
      </c>
      <c r="H460" s="114">
        <f t="shared" si="43"/>
        <v>0.5625</v>
      </c>
    </row>
    <row r="461" spans="1:8" ht="19.5" customHeight="1">
      <c r="A461" s="402"/>
      <c r="B461" s="386"/>
      <c r="C461" s="115">
        <v>45</v>
      </c>
      <c r="D461" s="116" t="s">
        <v>757</v>
      </c>
      <c r="E461" s="117">
        <f>E462</f>
        <v>200000</v>
      </c>
      <c r="F461" s="117">
        <f>F462</f>
        <v>200000</v>
      </c>
      <c r="G461" s="117">
        <f>G462</f>
        <v>1125</v>
      </c>
      <c r="H461" s="117">
        <f t="shared" si="43"/>
        <v>0.5625</v>
      </c>
    </row>
    <row r="462" spans="1:8" ht="19.5" customHeight="1">
      <c r="A462" s="402"/>
      <c r="B462" s="386"/>
      <c r="C462" s="27">
        <v>451</v>
      </c>
      <c r="D462" s="28" t="s">
        <v>537</v>
      </c>
      <c r="E462" s="69">
        <f t="shared" si="44"/>
        <v>200000</v>
      </c>
      <c r="F462" s="69">
        <f t="shared" si="44"/>
        <v>200000</v>
      </c>
      <c r="G462" s="69">
        <f t="shared" si="44"/>
        <v>1125</v>
      </c>
      <c r="H462" s="218">
        <f t="shared" si="43"/>
        <v>0.5625</v>
      </c>
    </row>
    <row r="463" spans="1:8" ht="19.5" customHeight="1">
      <c r="A463" s="402">
        <v>4511</v>
      </c>
      <c r="B463" s="386" t="s">
        <v>968</v>
      </c>
      <c r="C463" s="118">
        <v>4511</v>
      </c>
      <c r="D463" s="121" t="s">
        <v>537</v>
      </c>
      <c r="E463" s="68">
        <v>200000</v>
      </c>
      <c r="F463" s="68">
        <v>200000</v>
      </c>
      <c r="G463" s="68">
        <v>1125</v>
      </c>
      <c r="H463" s="224">
        <f t="shared" si="43"/>
        <v>0.5625</v>
      </c>
    </row>
    <row r="464" spans="3:8" ht="43.5" customHeight="1">
      <c r="C464" s="219"/>
      <c r="D464" s="618" t="s">
        <v>1045</v>
      </c>
      <c r="E464" s="320">
        <f>E466+E499+E506</f>
        <v>5435000</v>
      </c>
      <c r="F464" s="320">
        <f>F466+F499+F506</f>
        <v>5435000</v>
      </c>
      <c r="G464" s="320">
        <f>G466+G499+G506</f>
        <v>115848.45999999999</v>
      </c>
      <c r="H464" s="320">
        <f aca="true" t="shared" si="45" ref="H464:H470">G464/F464*100</f>
        <v>2.131526402943882</v>
      </c>
    </row>
    <row r="465" spans="3:8" ht="24" customHeight="1">
      <c r="C465" s="592" t="s">
        <v>990</v>
      </c>
      <c r="D465" s="596" t="s">
        <v>897</v>
      </c>
      <c r="E465" s="595">
        <v>345000</v>
      </c>
      <c r="F465" s="595">
        <v>345000</v>
      </c>
      <c r="G465" s="595">
        <v>115848.46</v>
      </c>
      <c r="H465" s="597">
        <f t="shared" si="45"/>
        <v>33.57926376811594</v>
      </c>
    </row>
    <row r="466" spans="3:8" ht="20.25" customHeight="1">
      <c r="C466" s="350" t="s">
        <v>758</v>
      </c>
      <c r="D466" s="351" t="s">
        <v>759</v>
      </c>
      <c r="E466" s="352">
        <f>E467+E475+E486</f>
        <v>4805000</v>
      </c>
      <c r="F466" s="352">
        <f>F467+F475+F486</f>
        <v>4805000</v>
      </c>
      <c r="G466" s="352">
        <f>G467+G475+G486</f>
        <v>49920.96</v>
      </c>
      <c r="H466" s="306">
        <f t="shared" si="45"/>
        <v>1.0389377731529656</v>
      </c>
    </row>
    <row r="467" spans="3:8" ht="21" customHeight="1">
      <c r="C467" s="353" t="s">
        <v>760</v>
      </c>
      <c r="D467" s="307" t="s">
        <v>761</v>
      </c>
      <c r="E467" s="308">
        <f>E470</f>
        <v>155000</v>
      </c>
      <c r="F467" s="308">
        <f>F470</f>
        <v>155000</v>
      </c>
      <c r="G467" s="308">
        <f>G470</f>
        <v>49545.96</v>
      </c>
      <c r="H467" s="308">
        <f t="shared" si="45"/>
        <v>31.965135483870966</v>
      </c>
    </row>
    <row r="468" spans="3:8" ht="21" customHeight="1">
      <c r="C468" s="598" t="s">
        <v>980</v>
      </c>
      <c r="D468" s="599" t="s">
        <v>871</v>
      </c>
      <c r="E468" s="601">
        <v>65000</v>
      </c>
      <c r="F468" s="601">
        <v>65000</v>
      </c>
      <c r="G468" s="601">
        <v>49545.96</v>
      </c>
      <c r="H468" s="600">
        <f t="shared" si="45"/>
        <v>76.22455384615384</v>
      </c>
    </row>
    <row r="469" spans="3:8" ht="21" customHeight="1">
      <c r="C469" s="598" t="s">
        <v>985</v>
      </c>
      <c r="D469" s="599" t="s">
        <v>865</v>
      </c>
      <c r="E469" s="601">
        <v>90000</v>
      </c>
      <c r="F469" s="601">
        <v>90000</v>
      </c>
      <c r="G469" s="601"/>
      <c r="H469" s="600">
        <f t="shared" si="45"/>
        <v>0</v>
      </c>
    </row>
    <row r="470" spans="3:8" ht="21" customHeight="1">
      <c r="C470" s="112">
        <v>3</v>
      </c>
      <c r="D470" s="112" t="s">
        <v>431</v>
      </c>
      <c r="E470" s="114">
        <f aca="true" t="shared" si="46" ref="E470:G471">E471</f>
        <v>155000</v>
      </c>
      <c r="F470" s="114">
        <f t="shared" si="46"/>
        <v>155000</v>
      </c>
      <c r="G470" s="114">
        <f t="shared" si="46"/>
        <v>49545.96</v>
      </c>
      <c r="H470" s="114">
        <f t="shared" si="45"/>
        <v>31.965135483870966</v>
      </c>
    </row>
    <row r="471" spans="3:8" ht="22.5" customHeight="1">
      <c r="C471" s="342">
        <v>32</v>
      </c>
      <c r="D471" s="115" t="s">
        <v>448</v>
      </c>
      <c r="E471" s="117">
        <f t="shared" si="46"/>
        <v>155000</v>
      </c>
      <c r="F471" s="117">
        <f t="shared" si="46"/>
        <v>155000</v>
      </c>
      <c r="G471" s="117">
        <f t="shared" si="46"/>
        <v>49545.96</v>
      </c>
      <c r="H471" s="117">
        <f aca="true" t="shared" si="47" ref="H471:H602">G471/F471*100</f>
        <v>31.965135483870966</v>
      </c>
    </row>
    <row r="472" spans="3:8" ht="18" customHeight="1">
      <c r="C472" s="27">
        <v>323</v>
      </c>
      <c r="D472" s="28" t="s">
        <v>454</v>
      </c>
      <c r="E472" s="69">
        <f>E473+E474</f>
        <v>155000</v>
      </c>
      <c r="F472" s="69">
        <f>F473+F474</f>
        <v>155000</v>
      </c>
      <c r="G472" s="69">
        <f>G473+G474</f>
        <v>49545.96</v>
      </c>
      <c r="H472" s="218">
        <f t="shared" si="47"/>
        <v>31.965135483870966</v>
      </c>
    </row>
    <row r="473" spans="1:8" ht="17.25" customHeight="1">
      <c r="A473" s="118">
        <v>3234</v>
      </c>
      <c r="B473" s="386" t="s">
        <v>110</v>
      </c>
      <c r="C473" s="118">
        <v>3234</v>
      </c>
      <c r="D473" s="121" t="s">
        <v>1035</v>
      </c>
      <c r="E473" s="68">
        <v>90000</v>
      </c>
      <c r="F473" s="68">
        <v>90000</v>
      </c>
      <c r="G473" s="68">
        <v>48831.96</v>
      </c>
      <c r="H473" s="224">
        <f t="shared" si="47"/>
        <v>54.257733333333334</v>
      </c>
    </row>
    <row r="474" spans="1:8" ht="31.5" customHeight="1">
      <c r="A474" s="118">
        <v>3236</v>
      </c>
      <c r="B474" s="386" t="s">
        <v>110</v>
      </c>
      <c r="C474" s="118">
        <v>3236</v>
      </c>
      <c r="D474" s="121" t="s">
        <v>1036</v>
      </c>
      <c r="E474" s="68">
        <v>65000</v>
      </c>
      <c r="F474" s="68">
        <v>65000</v>
      </c>
      <c r="G474" s="68">
        <v>714</v>
      </c>
      <c r="H474" s="224">
        <f t="shared" si="47"/>
        <v>1.0984615384615384</v>
      </c>
    </row>
    <row r="475" spans="2:8" ht="21" customHeight="1">
      <c r="B475" s="386"/>
      <c r="C475" s="353" t="s">
        <v>762</v>
      </c>
      <c r="D475" s="307" t="s">
        <v>763</v>
      </c>
      <c r="E475" s="308">
        <f>E476+E482</f>
        <v>4400000</v>
      </c>
      <c r="F475" s="308">
        <f>F476+F482</f>
        <v>4400000</v>
      </c>
      <c r="G475" s="308">
        <f>G476+G482</f>
        <v>375</v>
      </c>
      <c r="H475" s="308">
        <f t="shared" si="47"/>
        <v>0.008522727272727274</v>
      </c>
    </row>
    <row r="476" spans="2:8" ht="30.75" customHeight="1" hidden="1">
      <c r="B476" s="386"/>
      <c r="C476" s="112">
        <v>3</v>
      </c>
      <c r="D476" s="112" t="s">
        <v>431</v>
      </c>
      <c r="E476" s="114">
        <f aca="true" t="shared" si="48" ref="E476:G478">E477</f>
        <v>0</v>
      </c>
      <c r="F476" s="114">
        <f t="shared" si="48"/>
        <v>0</v>
      </c>
      <c r="G476" s="114">
        <f t="shared" si="48"/>
        <v>0</v>
      </c>
      <c r="H476" s="114" t="e">
        <f t="shared" si="47"/>
        <v>#DIV/0!</v>
      </c>
    </row>
    <row r="477" spans="2:8" ht="31.5" customHeight="1" hidden="1">
      <c r="B477" s="386"/>
      <c r="C477" s="342">
        <v>32</v>
      </c>
      <c r="D477" s="115" t="s">
        <v>448</v>
      </c>
      <c r="E477" s="117">
        <f t="shared" si="48"/>
        <v>0</v>
      </c>
      <c r="F477" s="117">
        <f t="shared" si="48"/>
        <v>0</v>
      </c>
      <c r="G477" s="117">
        <f t="shared" si="48"/>
        <v>0</v>
      </c>
      <c r="H477" s="117" t="e">
        <f t="shared" si="47"/>
        <v>#DIV/0!</v>
      </c>
    </row>
    <row r="478" spans="2:8" ht="29.25" customHeight="1" hidden="1">
      <c r="B478" s="386"/>
      <c r="C478" s="27">
        <v>323</v>
      </c>
      <c r="D478" s="28" t="s">
        <v>454</v>
      </c>
      <c r="E478" s="69">
        <f t="shared" si="48"/>
        <v>0</v>
      </c>
      <c r="F478" s="69">
        <f t="shared" si="48"/>
        <v>0</v>
      </c>
      <c r="G478" s="69">
        <f t="shared" si="48"/>
        <v>0</v>
      </c>
      <c r="H478" s="218" t="e">
        <f t="shared" si="47"/>
        <v>#DIV/0!</v>
      </c>
    </row>
    <row r="479" spans="1:8" ht="24.75" customHeight="1" hidden="1">
      <c r="A479" s="80">
        <v>3232</v>
      </c>
      <c r="B479" s="386" t="s">
        <v>111</v>
      </c>
      <c r="C479" s="118">
        <v>3232</v>
      </c>
      <c r="D479" s="121" t="s">
        <v>764</v>
      </c>
      <c r="E479" s="68"/>
      <c r="F479" s="68"/>
      <c r="G479" s="68"/>
      <c r="H479" s="224" t="e">
        <f t="shared" si="47"/>
        <v>#DIV/0!</v>
      </c>
    </row>
    <row r="480" spans="2:8" ht="24.75" customHeight="1">
      <c r="B480" s="386"/>
      <c r="C480" s="598" t="s">
        <v>980</v>
      </c>
      <c r="D480" s="599" t="s">
        <v>871</v>
      </c>
      <c r="E480" s="601"/>
      <c r="F480" s="601"/>
      <c r="G480" s="601">
        <v>375</v>
      </c>
      <c r="H480" s="600"/>
    </row>
    <row r="481" spans="2:8" ht="20.25" customHeight="1">
      <c r="B481" s="386"/>
      <c r="C481" s="598" t="s">
        <v>984</v>
      </c>
      <c r="D481" s="599" t="s">
        <v>866</v>
      </c>
      <c r="E481" s="601">
        <v>4400000</v>
      </c>
      <c r="F481" s="601">
        <v>4400000</v>
      </c>
      <c r="G481" s="601"/>
      <c r="H481" s="600">
        <f t="shared" si="47"/>
        <v>0</v>
      </c>
    </row>
    <row r="482" spans="2:8" ht="24" customHeight="1">
      <c r="B482" s="386"/>
      <c r="C482" s="112">
        <v>4</v>
      </c>
      <c r="D482" s="112" t="s">
        <v>652</v>
      </c>
      <c r="E482" s="114">
        <f aca="true" t="shared" si="49" ref="E482:G484">E483</f>
        <v>4400000</v>
      </c>
      <c r="F482" s="114">
        <f t="shared" si="49"/>
        <v>4400000</v>
      </c>
      <c r="G482" s="114">
        <f t="shared" si="49"/>
        <v>375</v>
      </c>
      <c r="H482" s="114">
        <f t="shared" si="47"/>
        <v>0.008522727272727274</v>
      </c>
    </row>
    <row r="483" spans="2:8" ht="21.75" customHeight="1">
      <c r="B483" s="386"/>
      <c r="C483" s="115">
        <v>42</v>
      </c>
      <c r="D483" s="116" t="s">
        <v>516</v>
      </c>
      <c r="E483" s="117">
        <f t="shared" si="49"/>
        <v>4400000</v>
      </c>
      <c r="F483" s="117">
        <f t="shared" si="49"/>
        <v>4400000</v>
      </c>
      <c r="G483" s="117">
        <f t="shared" si="49"/>
        <v>375</v>
      </c>
      <c r="H483" s="117">
        <f t="shared" si="47"/>
        <v>0.008522727272727274</v>
      </c>
    </row>
    <row r="484" spans="2:8" ht="19.5" customHeight="1">
      <c r="B484" s="386"/>
      <c r="C484" s="27">
        <v>421</v>
      </c>
      <c r="D484" s="28" t="s">
        <v>517</v>
      </c>
      <c r="E484" s="69">
        <f t="shared" si="49"/>
        <v>4400000</v>
      </c>
      <c r="F484" s="69">
        <f t="shared" si="49"/>
        <v>4400000</v>
      </c>
      <c r="G484" s="69">
        <f t="shared" si="49"/>
        <v>375</v>
      </c>
      <c r="H484" s="218">
        <f t="shared" si="47"/>
        <v>0.008522727272727274</v>
      </c>
    </row>
    <row r="485" spans="1:8" ht="19.5" customHeight="1">
      <c r="A485" s="118">
        <v>42149800</v>
      </c>
      <c r="B485" s="386" t="s">
        <v>111</v>
      </c>
      <c r="C485" s="118">
        <v>4214</v>
      </c>
      <c r="D485" s="121" t="s">
        <v>993</v>
      </c>
      <c r="E485" s="68">
        <v>4400000</v>
      </c>
      <c r="F485" s="68">
        <v>4400000</v>
      </c>
      <c r="G485" s="68">
        <v>375</v>
      </c>
      <c r="H485" s="224">
        <f t="shared" si="47"/>
        <v>0.008522727272727274</v>
      </c>
    </row>
    <row r="486" spans="2:8" ht="21" customHeight="1">
      <c r="B486" s="386"/>
      <c r="C486" s="353" t="s">
        <v>765</v>
      </c>
      <c r="D486" s="307" t="s">
        <v>766</v>
      </c>
      <c r="E486" s="308">
        <f>E488</f>
        <v>250000</v>
      </c>
      <c r="F486" s="308">
        <f>F488</f>
        <v>250000</v>
      </c>
      <c r="G486" s="308">
        <f>G488</f>
        <v>0</v>
      </c>
      <c r="H486" s="308">
        <f t="shared" si="47"/>
        <v>0</v>
      </c>
    </row>
    <row r="487" spans="2:8" ht="21" customHeight="1">
      <c r="B487" s="386"/>
      <c r="C487" s="598" t="s">
        <v>985</v>
      </c>
      <c r="D487" s="599" t="s">
        <v>865</v>
      </c>
      <c r="E487" s="601">
        <v>250000</v>
      </c>
      <c r="F487" s="601">
        <v>250000</v>
      </c>
      <c r="G487" s="601"/>
      <c r="H487" s="600">
        <f>G487/F487*100</f>
        <v>0</v>
      </c>
    </row>
    <row r="488" spans="2:8" ht="18.75" customHeight="1">
      <c r="B488" s="386"/>
      <c r="C488" s="112">
        <v>3</v>
      </c>
      <c r="D488" s="112" t="s">
        <v>431</v>
      </c>
      <c r="E488" s="114">
        <f>E492+E496</f>
        <v>250000</v>
      </c>
      <c r="F488" s="114">
        <f>F492+F496</f>
        <v>250000</v>
      </c>
      <c r="G488" s="114">
        <f>G492+G496</f>
        <v>0</v>
      </c>
      <c r="H488" s="114">
        <f t="shared" si="47"/>
        <v>0</v>
      </c>
    </row>
    <row r="489" spans="2:8" ht="18.75" customHeight="1" hidden="1">
      <c r="B489" s="386"/>
      <c r="C489" s="115">
        <v>38</v>
      </c>
      <c r="D489" s="116" t="s">
        <v>686</v>
      </c>
      <c r="E489" s="117"/>
      <c r="F489" s="117"/>
      <c r="G489" s="117"/>
      <c r="H489" s="117" t="e">
        <f t="shared" si="47"/>
        <v>#DIV/0!</v>
      </c>
    </row>
    <row r="490" spans="2:8" ht="19.5" customHeight="1" hidden="1">
      <c r="B490" s="386"/>
      <c r="C490" s="27">
        <v>382</v>
      </c>
      <c r="D490" s="28" t="s">
        <v>501</v>
      </c>
      <c r="E490" s="69"/>
      <c r="F490" s="69"/>
      <c r="G490" s="69"/>
      <c r="H490" s="218" t="e">
        <f t="shared" si="47"/>
        <v>#DIV/0!</v>
      </c>
    </row>
    <row r="491" spans="2:8" ht="18.75" customHeight="1" hidden="1">
      <c r="B491" s="386"/>
      <c r="C491" s="118">
        <v>3822</v>
      </c>
      <c r="D491" s="121" t="s">
        <v>503</v>
      </c>
      <c r="E491" s="68"/>
      <c r="F491" s="68"/>
      <c r="G491" s="68"/>
      <c r="H491" s="224" t="e">
        <f t="shared" si="47"/>
        <v>#DIV/0!</v>
      </c>
    </row>
    <row r="492" spans="2:8" ht="19.5" customHeight="1">
      <c r="B492" s="386"/>
      <c r="C492" s="342">
        <v>32</v>
      </c>
      <c r="D492" s="115" t="s">
        <v>448</v>
      </c>
      <c r="E492" s="117">
        <f>E493</f>
        <v>150000</v>
      </c>
      <c r="F492" s="117">
        <f>F493</f>
        <v>150000</v>
      </c>
      <c r="G492" s="117">
        <f>G493</f>
        <v>0</v>
      </c>
      <c r="H492" s="117">
        <f t="shared" si="47"/>
        <v>0</v>
      </c>
    </row>
    <row r="493" spans="2:8" ht="18.75" customHeight="1">
      <c r="B493" s="386"/>
      <c r="C493" s="27">
        <v>323</v>
      </c>
      <c r="D493" s="28" t="s">
        <v>454</v>
      </c>
      <c r="E493" s="69">
        <f>E494+E495</f>
        <v>150000</v>
      </c>
      <c r="F493" s="69">
        <f>F494+F495</f>
        <v>150000</v>
      </c>
      <c r="G493" s="69">
        <f>G494+G495</f>
        <v>0</v>
      </c>
      <c r="H493" s="218">
        <f t="shared" si="47"/>
        <v>0</v>
      </c>
    </row>
    <row r="494" spans="1:8" ht="20.25" customHeight="1">
      <c r="A494" s="402">
        <v>3232</v>
      </c>
      <c r="B494" s="386" t="s">
        <v>194</v>
      </c>
      <c r="C494" s="118">
        <v>3232</v>
      </c>
      <c r="D494" s="121" t="s">
        <v>332</v>
      </c>
      <c r="E494" s="68">
        <v>50000</v>
      </c>
      <c r="F494" s="68">
        <v>50000</v>
      </c>
      <c r="G494" s="68"/>
      <c r="H494" s="224">
        <f t="shared" si="47"/>
        <v>0</v>
      </c>
    </row>
    <row r="495" spans="3:8" ht="21" customHeight="1">
      <c r="C495" s="118">
        <v>3232</v>
      </c>
      <c r="D495" s="121" t="s">
        <v>1043</v>
      </c>
      <c r="E495" s="68">
        <v>100000</v>
      </c>
      <c r="F495" s="68">
        <v>100000</v>
      </c>
      <c r="G495" s="68"/>
      <c r="H495" s="224">
        <f>G495/F495*100</f>
        <v>0</v>
      </c>
    </row>
    <row r="496" spans="3:8" ht="17.25" customHeight="1">
      <c r="C496" s="115">
        <v>37</v>
      </c>
      <c r="D496" s="116" t="s">
        <v>680</v>
      </c>
      <c r="E496" s="117">
        <f aca="true" t="shared" si="50" ref="E496:G497">E497</f>
        <v>100000</v>
      </c>
      <c r="F496" s="117">
        <f t="shared" si="50"/>
        <v>100000</v>
      </c>
      <c r="G496" s="117">
        <f t="shared" si="50"/>
        <v>0</v>
      </c>
      <c r="H496" s="117">
        <f>G496/F496*100</f>
        <v>0</v>
      </c>
    </row>
    <row r="497" spans="3:8" ht="16.5" customHeight="1">
      <c r="C497" s="27">
        <v>372</v>
      </c>
      <c r="D497" s="28" t="s">
        <v>495</v>
      </c>
      <c r="E497" s="69">
        <f t="shared" si="50"/>
        <v>100000</v>
      </c>
      <c r="F497" s="69">
        <f t="shared" si="50"/>
        <v>100000</v>
      </c>
      <c r="G497" s="69">
        <f t="shared" si="50"/>
        <v>0</v>
      </c>
      <c r="H497" s="218">
        <f>G497/F497*100</f>
        <v>0</v>
      </c>
    </row>
    <row r="498" spans="1:8" ht="18.75" customHeight="1">
      <c r="A498" s="402">
        <v>3721</v>
      </c>
      <c r="B498" s="386" t="s">
        <v>194</v>
      </c>
      <c r="C498" s="528">
        <v>3721</v>
      </c>
      <c r="D498" s="354" t="s">
        <v>333</v>
      </c>
      <c r="E498" s="55">
        <v>100000</v>
      </c>
      <c r="F498" s="55">
        <v>100000</v>
      </c>
      <c r="G498" s="55"/>
      <c r="H498" s="224">
        <f>G498/F498*100</f>
        <v>0</v>
      </c>
    </row>
    <row r="499" spans="3:8" ht="21.75" customHeight="1">
      <c r="C499" s="628" t="s">
        <v>767</v>
      </c>
      <c r="D499" s="305" t="s">
        <v>768</v>
      </c>
      <c r="E499" s="306">
        <f aca="true" t="shared" si="51" ref="E499:G511">E500</f>
        <v>30000</v>
      </c>
      <c r="F499" s="306">
        <f t="shared" si="51"/>
        <v>30000</v>
      </c>
      <c r="G499" s="306">
        <f t="shared" si="51"/>
        <v>18310</v>
      </c>
      <c r="H499" s="306">
        <f t="shared" si="47"/>
        <v>61.03333333333333</v>
      </c>
    </row>
    <row r="500" spans="3:8" ht="18.75" customHeight="1">
      <c r="C500" s="353" t="s">
        <v>769</v>
      </c>
      <c r="D500" s="307" t="s">
        <v>770</v>
      </c>
      <c r="E500" s="308">
        <f>E502</f>
        <v>30000</v>
      </c>
      <c r="F500" s="308">
        <f>F502</f>
        <v>30000</v>
      </c>
      <c r="G500" s="308">
        <f>G502</f>
        <v>18310</v>
      </c>
      <c r="H500" s="308">
        <f t="shared" si="47"/>
        <v>61.03333333333333</v>
      </c>
    </row>
    <row r="501" spans="3:8" ht="18.75" customHeight="1">
      <c r="C501" s="598" t="s">
        <v>985</v>
      </c>
      <c r="D501" s="599" t="s">
        <v>865</v>
      </c>
      <c r="E501" s="601">
        <v>30000</v>
      </c>
      <c r="F501" s="601">
        <v>30000</v>
      </c>
      <c r="G501" s="601">
        <v>18310</v>
      </c>
      <c r="H501" s="600">
        <f>G501/F501*100</f>
        <v>61.03333333333333</v>
      </c>
    </row>
    <row r="502" spans="3:8" ht="18" customHeight="1">
      <c r="C502" s="112">
        <v>4</v>
      </c>
      <c r="D502" s="112" t="s">
        <v>652</v>
      </c>
      <c r="E502" s="114">
        <f t="shared" si="51"/>
        <v>30000</v>
      </c>
      <c r="F502" s="114">
        <f t="shared" si="51"/>
        <v>30000</v>
      </c>
      <c r="G502" s="114">
        <f t="shared" si="51"/>
        <v>18310</v>
      </c>
      <c r="H502" s="114">
        <f t="shared" si="47"/>
        <v>61.03333333333333</v>
      </c>
    </row>
    <row r="503" spans="3:8" ht="20.25" customHeight="1">
      <c r="C503" s="115">
        <v>42</v>
      </c>
      <c r="D503" s="116" t="s">
        <v>516</v>
      </c>
      <c r="E503" s="117">
        <f t="shared" si="51"/>
        <v>30000</v>
      </c>
      <c r="F503" s="117">
        <f t="shared" si="51"/>
        <v>30000</v>
      </c>
      <c r="G503" s="117">
        <f t="shared" si="51"/>
        <v>18310</v>
      </c>
      <c r="H503" s="117">
        <f t="shared" si="47"/>
        <v>61.03333333333333</v>
      </c>
    </row>
    <row r="504" spans="3:8" ht="24" customHeight="1">
      <c r="C504" s="27">
        <v>426</v>
      </c>
      <c r="D504" s="28" t="s">
        <v>753</v>
      </c>
      <c r="E504" s="69">
        <f t="shared" si="51"/>
        <v>30000</v>
      </c>
      <c r="F504" s="69">
        <f t="shared" si="51"/>
        <v>30000</v>
      </c>
      <c r="G504" s="69">
        <f t="shared" si="51"/>
        <v>18310</v>
      </c>
      <c r="H504" s="218">
        <f t="shared" si="47"/>
        <v>61.03333333333333</v>
      </c>
    </row>
    <row r="505" spans="1:8" ht="18.75" customHeight="1">
      <c r="A505" s="118">
        <v>4264</v>
      </c>
      <c r="B505" s="386" t="s">
        <v>112</v>
      </c>
      <c r="C505" s="118">
        <v>4264</v>
      </c>
      <c r="D505" s="121" t="s">
        <v>154</v>
      </c>
      <c r="E505" s="68">
        <v>30000</v>
      </c>
      <c r="F505" s="68">
        <v>30000</v>
      </c>
      <c r="G505" s="68">
        <v>18310</v>
      </c>
      <c r="H505" s="224">
        <f t="shared" si="47"/>
        <v>61.03333333333333</v>
      </c>
    </row>
    <row r="506" spans="1:53" ht="21" customHeight="1">
      <c r="A506" s="590"/>
      <c r="B506" s="386"/>
      <c r="C506" s="628" t="s">
        <v>1037</v>
      </c>
      <c r="D506" s="305" t="s">
        <v>1038</v>
      </c>
      <c r="E506" s="306">
        <f>E507+E514</f>
        <v>600000</v>
      </c>
      <c r="F506" s="306">
        <f>F507+F514</f>
        <v>600000</v>
      </c>
      <c r="G506" s="306">
        <f>G507+G514</f>
        <v>47617.5</v>
      </c>
      <c r="H506" s="306">
        <f t="shared" si="47"/>
        <v>7.93625</v>
      </c>
      <c r="I506" s="615"/>
      <c r="J506" s="616"/>
      <c r="K506" s="617"/>
      <c r="N506" s="606"/>
      <c r="P506" s="606"/>
      <c r="Q506" s="606"/>
      <c r="R506" s="606"/>
      <c r="S506" s="606"/>
      <c r="T506" s="606"/>
      <c r="U506" s="606"/>
      <c r="V506" s="606"/>
      <c r="W506" s="606"/>
      <c r="X506" s="606"/>
      <c r="AA506" s="306"/>
      <c r="AB506" s="306"/>
      <c r="AC506" s="306"/>
      <c r="AD506" s="306"/>
      <c r="AE506" s="306"/>
      <c r="AF506" s="306"/>
      <c r="AG506" s="306"/>
      <c r="AH506" s="306"/>
      <c r="AI506" s="306"/>
      <c r="AJ506" s="306"/>
      <c r="AK506" s="306"/>
      <c r="AL506" s="306"/>
      <c r="AM506" s="306"/>
      <c r="AN506" s="306"/>
      <c r="AO506" s="306"/>
      <c r="AP506" s="306"/>
      <c r="AQ506" s="306">
        <f>AQ507+AQ529</f>
        <v>0</v>
      </c>
      <c r="AR506" s="306"/>
      <c r="AS506" s="306"/>
      <c r="AT506" s="306"/>
      <c r="AU506" s="306">
        <f>AU507+AU529</f>
        <v>0</v>
      </c>
      <c r="AV506" s="306"/>
      <c r="AW506" s="306"/>
      <c r="AX506" s="306"/>
      <c r="AY506" s="306">
        <f>AY507+AY513</f>
        <v>0</v>
      </c>
      <c r="AZ506" s="306"/>
      <c r="BA506" s="306"/>
    </row>
    <row r="507" spans="1:53" ht="18.75" customHeight="1">
      <c r="A507" s="590"/>
      <c r="B507" s="386"/>
      <c r="C507" s="626" t="s">
        <v>1039</v>
      </c>
      <c r="D507" s="307" t="s">
        <v>1040</v>
      </c>
      <c r="E507" s="308">
        <f>E509</f>
        <v>500000</v>
      </c>
      <c r="F507" s="308">
        <f>F509</f>
        <v>500000</v>
      </c>
      <c r="G507" s="308">
        <f>G509</f>
        <v>23647.5</v>
      </c>
      <c r="H507" s="308">
        <f t="shared" si="47"/>
        <v>4.7295</v>
      </c>
      <c r="I507" s="458"/>
      <c r="J507" s="458"/>
      <c r="K507" s="607"/>
      <c r="N507" s="458"/>
      <c r="P507" s="608"/>
      <c r="Q507" s="458"/>
      <c r="R507" s="458"/>
      <c r="S507" s="458"/>
      <c r="T507" s="458"/>
      <c r="U507" s="458"/>
      <c r="V507" s="458"/>
      <c r="W507" s="458"/>
      <c r="X507" s="458"/>
      <c r="AA507" s="609"/>
      <c r="AB507" s="609"/>
      <c r="AC507" s="68"/>
      <c r="AD507" s="68"/>
      <c r="AE507" s="68"/>
      <c r="AF507" s="68"/>
      <c r="AG507" s="68"/>
      <c r="AH507" s="349"/>
      <c r="AI507" s="349"/>
      <c r="AJ507" s="68"/>
      <c r="AK507" s="68"/>
      <c r="AL507" s="68"/>
      <c r="AM507" s="308"/>
      <c r="AN507" s="308"/>
      <c r="AO507" s="308"/>
      <c r="AP507" s="349"/>
      <c r="AQ507" s="349"/>
      <c r="AR507" s="308"/>
      <c r="AS507" s="308"/>
      <c r="AT507" s="308"/>
      <c r="AU507" s="349"/>
      <c r="AV507" s="349"/>
      <c r="AW507" s="349"/>
      <c r="AX507" s="349"/>
      <c r="AY507" s="308">
        <f>AY509</f>
        <v>0</v>
      </c>
      <c r="AZ507" s="308"/>
      <c r="BA507" s="308"/>
    </row>
    <row r="508" spans="1:53" ht="18.75" customHeight="1">
      <c r="A508" s="590"/>
      <c r="B508" s="386"/>
      <c r="C508" s="598" t="s">
        <v>985</v>
      </c>
      <c r="D508" s="611" t="s">
        <v>865</v>
      </c>
      <c r="E508" s="601">
        <v>500000</v>
      </c>
      <c r="F508" s="601">
        <v>500000</v>
      </c>
      <c r="G508" s="601">
        <v>23647.5</v>
      </c>
      <c r="H508" s="600">
        <f>G508/F508*100</f>
        <v>4.7295</v>
      </c>
      <c r="I508" s="616"/>
      <c r="J508" s="616"/>
      <c r="K508" s="616"/>
      <c r="L508" s="610"/>
      <c r="M508" s="610"/>
      <c r="N508" s="610"/>
      <c r="O508" s="610"/>
      <c r="P508" s="610"/>
      <c r="Q508" s="610"/>
      <c r="R508" s="610"/>
      <c r="S508" s="612"/>
      <c r="T508" s="612"/>
      <c r="U508" s="612"/>
      <c r="V508" s="612"/>
      <c r="W508" s="612"/>
      <c r="X508" s="612"/>
      <c r="Y508" s="612"/>
      <c r="Z508" s="612"/>
      <c r="AA508" s="601"/>
      <c r="AB508" s="601"/>
      <c r="AC508" s="601"/>
      <c r="AD508" s="601"/>
      <c r="AE508" s="601"/>
      <c r="AF508" s="601"/>
      <c r="AG508" s="601"/>
      <c r="AH508" s="601"/>
      <c r="AI508" s="601"/>
      <c r="AJ508" s="601"/>
      <c r="AK508" s="601"/>
      <c r="AL508" s="601"/>
      <c r="AM508" s="601"/>
      <c r="AN508" s="601"/>
      <c r="AO508" s="601"/>
      <c r="AP508" s="601"/>
      <c r="AQ508" s="601"/>
      <c r="AR508" s="601"/>
      <c r="AS508" s="601"/>
      <c r="AT508" s="601"/>
      <c r="AU508" s="601"/>
      <c r="AV508" s="601"/>
      <c r="AW508" s="601"/>
      <c r="AX508" s="601"/>
      <c r="AY508" s="601">
        <f>AY507</f>
        <v>0</v>
      </c>
      <c r="AZ508" s="601"/>
      <c r="BA508" s="601"/>
    </row>
    <row r="509" spans="1:53" ht="18.75" customHeight="1">
      <c r="A509" s="590"/>
      <c r="B509" s="386"/>
      <c r="C509" s="112">
        <v>4</v>
      </c>
      <c r="D509" s="112" t="s">
        <v>652</v>
      </c>
      <c r="E509" s="114">
        <f t="shared" si="51"/>
        <v>500000</v>
      </c>
      <c r="F509" s="114">
        <f t="shared" si="51"/>
        <v>500000</v>
      </c>
      <c r="G509" s="114">
        <f t="shared" si="51"/>
        <v>23647.5</v>
      </c>
      <c r="H509" s="114">
        <f t="shared" si="47"/>
        <v>4.7295</v>
      </c>
      <c r="I509" s="458"/>
      <c r="J509" s="458"/>
      <c r="K509" s="607"/>
      <c r="N509" s="458"/>
      <c r="P509" s="608"/>
      <c r="Q509" s="458"/>
      <c r="R509" s="458"/>
      <c r="S509" s="458"/>
      <c r="T509" s="458"/>
      <c r="U509" s="458"/>
      <c r="V509" s="458"/>
      <c r="W509" s="458"/>
      <c r="X509" s="458"/>
      <c r="AA509" s="609"/>
      <c r="AB509" s="609"/>
      <c r="AC509" s="68"/>
      <c r="AD509" s="68"/>
      <c r="AE509" s="68"/>
      <c r="AF509" s="68"/>
      <c r="AG509" s="68"/>
      <c r="AH509" s="114"/>
      <c r="AI509" s="114"/>
      <c r="AJ509" s="68"/>
      <c r="AK509" s="68"/>
      <c r="AL509" s="68"/>
      <c r="AM509" s="114"/>
      <c r="AN509" s="114"/>
      <c r="AO509" s="114"/>
      <c r="AP509" s="114"/>
      <c r="AQ509" s="114"/>
      <c r="AR509" s="114"/>
      <c r="AS509" s="114"/>
      <c r="AT509" s="114"/>
      <c r="AU509" s="114"/>
      <c r="AV509" s="114"/>
      <c r="AW509" s="114"/>
      <c r="AX509" s="114"/>
      <c r="AY509" s="114">
        <f>AY510</f>
        <v>0</v>
      </c>
      <c r="AZ509" s="114"/>
      <c r="BA509" s="114"/>
    </row>
    <row r="510" spans="1:53" ht="18.75" customHeight="1">
      <c r="A510" s="590"/>
      <c r="B510" s="386"/>
      <c r="C510" s="115">
        <v>45</v>
      </c>
      <c r="D510" s="116" t="s">
        <v>757</v>
      </c>
      <c r="E510" s="117">
        <f t="shared" si="51"/>
        <v>500000</v>
      </c>
      <c r="F510" s="117">
        <f t="shared" si="51"/>
        <v>500000</v>
      </c>
      <c r="G510" s="117">
        <f t="shared" si="51"/>
        <v>23647.5</v>
      </c>
      <c r="H510" s="117">
        <f t="shared" si="47"/>
        <v>4.7295</v>
      </c>
      <c r="I510" s="458"/>
      <c r="J510" s="458"/>
      <c r="K510" s="607"/>
      <c r="N510" s="458"/>
      <c r="P510" s="608"/>
      <c r="Q510" s="458"/>
      <c r="R510" s="458"/>
      <c r="S510" s="458"/>
      <c r="T510" s="458"/>
      <c r="U510" s="458"/>
      <c r="V510" s="458"/>
      <c r="W510" s="458"/>
      <c r="X510" s="458"/>
      <c r="AA510" s="609"/>
      <c r="AB510" s="609"/>
      <c r="AC510" s="68"/>
      <c r="AD510" s="68"/>
      <c r="AE510" s="68"/>
      <c r="AF510" s="68"/>
      <c r="AG510" s="68"/>
      <c r="AH510" s="117"/>
      <c r="AI510" s="117"/>
      <c r="AJ510" s="68"/>
      <c r="AK510" s="68"/>
      <c r="AL510" s="68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>
        <f>AY511</f>
        <v>0</v>
      </c>
      <c r="AZ510" s="117"/>
      <c r="BA510" s="117"/>
    </row>
    <row r="511" spans="1:53" ht="18.75" customHeight="1">
      <c r="A511" s="590"/>
      <c r="B511" s="386"/>
      <c r="C511" s="27">
        <v>451</v>
      </c>
      <c r="D511" s="28" t="s">
        <v>537</v>
      </c>
      <c r="E511" s="69">
        <f t="shared" si="51"/>
        <v>500000</v>
      </c>
      <c r="F511" s="69">
        <f t="shared" si="51"/>
        <v>500000</v>
      </c>
      <c r="G511" s="69">
        <f t="shared" si="51"/>
        <v>23647.5</v>
      </c>
      <c r="H511" s="218">
        <f t="shared" si="47"/>
        <v>4.7295</v>
      </c>
      <c r="I511" s="458"/>
      <c r="J511" s="458"/>
      <c r="K511" s="607"/>
      <c r="N511" s="458"/>
      <c r="P511" s="608"/>
      <c r="Q511" s="458"/>
      <c r="R511" s="458"/>
      <c r="S511" s="458"/>
      <c r="T511" s="458"/>
      <c r="U511" s="458"/>
      <c r="V511" s="458"/>
      <c r="W511" s="458"/>
      <c r="X511" s="458"/>
      <c r="AA511" s="609"/>
      <c r="AB511" s="609"/>
      <c r="AC511" s="68"/>
      <c r="AD511" s="68"/>
      <c r="AE511" s="68"/>
      <c r="AF511" s="68"/>
      <c r="AG511" s="68"/>
      <c r="AH511" s="69"/>
      <c r="AI511" s="69"/>
      <c r="AJ511" s="68"/>
      <c r="AK511" s="68"/>
      <c r="AL511" s="68"/>
      <c r="AM511" s="251"/>
      <c r="AN511" s="251"/>
      <c r="AO511" s="251"/>
      <c r="AP511" s="69"/>
      <c r="AQ511" s="69"/>
      <c r="AR511" s="58"/>
      <c r="AS511" s="58"/>
      <c r="AT511" s="58"/>
      <c r="AU511" s="69"/>
      <c r="AV511" s="69"/>
      <c r="AW511" s="69"/>
      <c r="AX511" s="69"/>
      <c r="AY511" s="69">
        <f>AY512</f>
        <v>0</v>
      </c>
      <c r="AZ511" s="613"/>
      <c r="BA511" s="613"/>
    </row>
    <row r="512" spans="1:44" ht="18.75" customHeight="1">
      <c r="A512" s="590"/>
      <c r="B512" s="386"/>
      <c r="C512" s="118">
        <v>4511</v>
      </c>
      <c r="D512" s="121" t="s">
        <v>1044</v>
      </c>
      <c r="E512" s="68">
        <v>500000</v>
      </c>
      <c r="F512" s="68">
        <v>500000</v>
      </c>
      <c r="G512" s="68">
        <v>23647.5</v>
      </c>
      <c r="H512" s="224">
        <f t="shared" si="47"/>
        <v>4.7295</v>
      </c>
      <c r="I512" s="614"/>
      <c r="J512" s="614"/>
      <c r="K512" s="614"/>
      <c r="L512" s="614"/>
      <c r="M512" s="614"/>
      <c r="N512" s="614"/>
      <c r="O512" s="614"/>
      <c r="P512" s="614"/>
      <c r="Q512" s="614"/>
      <c r="R512" s="614"/>
      <c r="S512" s="614"/>
      <c r="T512" s="614"/>
      <c r="U512" s="614"/>
      <c r="V512" s="614"/>
      <c r="W512" s="614"/>
      <c r="X512" s="614"/>
      <c r="Y512" s="614"/>
      <c r="Z512" s="614"/>
      <c r="AA512" s="614"/>
      <c r="AB512" s="614"/>
      <c r="AC512" s="614"/>
      <c r="AD512" s="614"/>
      <c r="AE512" s="614"/>
      <c r="AF512" s="614"/>
      <c r="AG512" s="614"/>
      <c r="AH512" s="614"/>
      <c r="AI512" s="614"/>
      <c r="AJ512" s="614"/>
      <c r="AK512" s="614"/>
      <c r="AL512" s="614"/>
      <c r="AM512" s="614"/>
      <c r="AN512" s="614"/>
      <c r="AO512" s="614"/>
      <c r="AP512" s="614"/>
      <c r="AQ512" s="614"/>
      <c r="AR512" s="614"/>
    </row>
    <row r="513" spans="1:8" ht="18.75" customHeight="1" hidden="1">
      <c r="A513" s="590"/>
      <c r="B513" s="386"/>
      <c r="C513" s="225"/>
      <c r="D513" s="305"/>
      <c r="E513" s="306"/>
      <c r="F513" s="306"/>
      <c r="G513" s="306"/>
      <c r="H513" s="306"/>
    </row>
    <row r="514" spans="1:8" ht="18.75" customHeight="1">
      <c r="A514" s="590"/>
      <c r="B514" s="386"/>
      <c r="C514" s="626" t="s">
        <v>1041</v>
      </c>
      <c r="D514" s="307" t="s">
        <v>1042</v>
      </c>
      <c r="E514" s="308">
        <f>E516</f>
        <v>100000</v>
      </c>
      <c r="F514" s="308">
        <f>F516</f>
        <v>100000</v>
      </c>
      <c r="G514" s="308">
        <f>G516</f>
        <v>23970</v>
      </c>
      <c r="H514" s="308">
        <f aca="true" t="shared" si="52" ref="H514:H519">G514/F514*100</f>
        <v>23.97</v>
      </c>
    </row>
    <row r="515" spans="1:8" ht="18.75" customHeight="1">
      <c r="A515" s="590"/>
      <c r="B515" s="386"/>
      <c r="C515" s="598" t="s">
        <v>985</v>
      </c>
      <c r="D515" s="611" t="s">
        <v>865</v>
      </c>
      <c r="E515" s="601">
        <v>100000</v>
      </c>
      <c r="F515" s="601">
        <v>100000</v>
      </c>
      <c r="G515" s="601">
        <v>23970</v>
      </c>
      <c r="H515" s="600">
        <f t="shared" si="52"/>
        <v>23.97</v>
      </c>
    </row>
    <row r="516" spans="1:8" ht="18.75" customHeight="1">
      <c r="A516" s="590"/>
      <c r="B516" s="386"/>
      <c r="C516" s="112">
        <v>4</v>
      </c>
      <c r="D516" s="112" t="s">
        <v>652</v>
      </c>
      <c r="E516" s="114">
        <f aca="true" t="shared" si="53" ref="E516:G518">E517</f>
        <v>100000</v>
      </c>
      <c r="F516" s="114">
        <f t="shared" si="53"/>
        <v>100000</v>
      </c>
      <c r="G516" s="114">
        <f t="shared" si="53"/>
        <v>23970</v>
      </c>
      <c r="H516" s="114">
        <f t="shared" si="52"/>
        <v>23.97</v>
      </c>
    </row>
    <row r="517" spans="1:8" ht="18.75" customHeight="1">
      <c r="A517" s="590"/>
      <c r="B517" s="386"/>
      <c r="C517" s="115">
        <v>45</v>
      </c>
      <c r="D517" s="116" t="s">
        <v>757</v>
      </c>
      <c r="E517" s="117">
        <f t="shared" si="53"/>
        <v>100000</v>
      </c>
      <c r="F517" s="117">
        <f t="shared" si="53"/>
        <v>100000</v>
      </c>
      <c r="G517" s="117">
        <f t="shared" si="53"/>
        <v>23970</v>
      </c>
      <c r="H517" s="117">
        <f t="shared" si="52"/>
        <v>23.97</v>
      </c>
    </row>
    <row r="518" spans="1:8" ht="18.75" customHeight="1">
      <c r="A518" s="590"/>
      <c r="B518" s="386"/>
      <c r="C518" s="27">
        <v>451</v>
      </c>
      <c r="D518" s="28" t="s">
        <v>537</v>
      </c>
      <c r="E518" s="69">
        <f t="shared" si="53"/>
        <v>100000</v>
      </c>
      <c r="F518" s="69">
        <f t="shared" si="53"/>
        <v>100000</v>
      </c>
      <c r="G518" s="69">
        <f t="shared" si="53"/>
        <v>23970</v>
      </c>
      <c r="H518" s="218">
        <f t="shared" si="52"/>
        <v>23.97</v>
      </c>
    </row>
    <row r="519" spans="1:8" ht="18.75" customHeight="1">
      <c r="A519" s="590"/>
      <c r="B519" s="386"/>
      <c r="C519" s="118">
        <v>4511</v>
      </c>
      <c r="D519" s="121" t="s">
        <v>1044</v>
      </c>
      <c r="E519" s="68">
        <v>100000</v>
      </c>
      <c r="F519" s="68">
        <v>100000</v>
      </c>
      <c r="G519" s="68">
        <v>23970</v>
      </c>
      <c r="H519" s="224">
        <f t="shared" si="52"/>
        <v>23.97</v>
      </c>
    </row>
    <row r="520" spans="3:8" ht="24" customHeight="1">
      <c r="C520" s="667" t="s">
        <v>771</v>
      </c>
      <c r="D520" s="668"/>
      <c r="E520" s="166">
        <f>E521+E583+E599+E612+E668+E684</f>
        <v>3485000</v>
      </c>
      <c r="F520" s="166">
        <f>F521+F583+F599+F612+F668+F684</f>
        <v>3485000</v>
      </c>
      <c r="G520" s="166">
        <f>G521+G583+G599+G612+G668+G684</f>
        <v>1588740.71</v>
      </c>
      <c r="H520" s="166">
        <f t="shared" si="47"/>
        <v>45.587968723098996</v>
      </c>
    </row>
    <row r="521" spans="3:8" ht="23.25">
      <c r="C521" s="219"/>
      <c r="D521" s="368" t="s">
        <v>772</v>
      </c>
      <c r="E521" s="320">
        <f>E523</f>
        <v>1803000</v>
      </c>
      <c r="F521" s="320">
        <f>F523</f>
        <v>1803000</v>
      </c>
      <c r="G521" s="320">
        <f>G523</f>
        <v>824965.6699999999</v>
      </c>
      <c r="H521" s="304">
        <f t="shared" si="47"/>
        <v>45.75516749861342</v>
      </c>
    </row>
    <row r="522" spans="3:8" ht="21" customHeight="1">
      <c r="C522" s="592" t="s">
        <v>991</v>
      </c>
      <c r="D522" s="596" t="s">
        <v>992</v>
      </c>
      <c r="E522" s="595">
        <v>1803000</v>
      </c>
      <c r="F522" s="595">
        <v>1803000</v>
      </c>
      <c r="G522" s="595">
        <v>824965.67</v>
      </c>
      <c r="H522" s="597">
        <f t="shared" si="47"/>
        <v>45.755167498613424</v>
      </c>
    </row>
    <row r="523" spans="3:8" ht="15.75">
      <c r="C523" s="340" t="s">
        <v>774</v>
      </c>
      <c r="D523" s="341" t="s">
        <v>775</v>
      </c>
      <c r="E523" s="306">
        <f>E524+E547+E554</f>
        <v>1803000</v>
      </c>
      <c r="F523" s="306">
        <f>F524+F547+F554</f>
        <v>1803000</v>
      </c>
      <c r="G523" s="306">
        <f>G524+G547+G554</f>
        <v>824965.6699999999</v>
      </c>
      <c r="H523" s="306">
        <f t="shared" si="47"/>
        <v>45.75516749861342</v>
      </c>
    </row>
    <row r="524" spans="3:8" ht="19.5" customHeight="1">
      <c r="C524" s="630" t="s">
        <v>776</v>
      </c>
      <c r="D524" s="307" t="s">
        <v>777</v>
      </c>
      <c r="E524" s="308">
        <f>E527</f>
        <v>743000</v>
      </c>
      <c r="F524" s="308">
        <f>F527</f>
        <v>743000</v>
      </c>
      <c r="G524" s="308">
        <f>G527</f>
        <v>212937.47999999998</v>
      </c>
      <c r="H524" s="308">
        <f t="shared" si="47"/>
        <v>28.65914939434724</v>
      </c>
    </row>
    <row r="525" spans="3:8" ht="19.5" customHeight="1">
      <c r="C525" s="598" t="s">
        <v>980</v>
      </c>
      <c r="D525" s="599" t="s">
        <v>871</v>
      </c>
      <c r="E525" s="601">
        <v>643000</v>
      </c>
      <c r="F525" s="601">
        <v>643000</v>
      </c>
      <c r="G525" s="601">
        <v>197937.48</v>
      </c>
      <c r="H525" s="600">
        <f t="shared" si="47"/>
        <v>30.783433903576984</v>
      </c>
    </row>
    <row r="526" spans="3:8" ht="19.5" customHeight="1">
      <c r="C526" s="598" t="s">
        <v>984</v>
      </c>
      <c r="D526" s="599" t="s">
        <v>866</v>
      </c>
      <c r="E526" s="601">
        <v>100000</v>
      </c>
      <c r="F526" s="601">
        <v>100000</v>
      </c>
      <c r="G526" s="601">
        <v>15000</v>
      </c>
      <c r="H526" s="600">
        <f>G526/F526*100</f>
        <v>15</v>
      </c>
    </row>
    <row r="527" spans="3:8" ht="17.25" customHeight="1">
      <c r="C527" s="112">
        <v>3</v>
      </c>
      <c r="D527" s="112" t="s">
        <v>431</v>
      </c>
      <c r="E527" s="114">
        <f>E528+E543</f>
        <v>743000</v>
      </c>
      <c r="F527" s="114">
        <f>F528+F543</f>
        <v>743000</v>
      </c>
      <c r="G527" s="114">
        <f>G528+G543</f>
        <v>212937.47999999998</v>
      </c>
      <c r="H527" s="114">
        <f t="shared" si="47"/>
        <v>28.65914939434724</v>
      </c>
    </row>
    <row r="528" spans="3:8" ht="15.75">
      <c r="C528" s="115">
        <v>37</v>
      </c>
      <c r="D528" s="116" t="s">
        <v>680</v>
      </c>
      <c r="E528" s="117">
        <f>E529</f>
        <v>710000</v>
      </c>
      <c r="F528" s="117">
        <f>F529</f>
        <v>710000</v>
      </c>
      <c r="G528" s="117">
        <f>G529</f>
        <v>197653.66999999998</v>
      </c>
      <c r="H528" s="117">
        <f t="shared" si="47"/>
        <v>27.838545070422533</v>
      </c>
    </row>
    <row r="529" spans="3:8" ht="15.75">
      <c r="C529" s="27">
        <v>372</v>
      </c>
      <c r="D529" s="28" t="s">
        <v>495</v>
      </c>
      <c r="E529" s="69">
        <f>E530+E536</f>
        <v>710000</v>
      </c>
      <c r="F529" s="69">
        <f>F530+F536</f>
        <v>710000</v>
      </c>
      <c r="G529" s="69">
        <f>G530+G536</f>
        <v>197653.66999999998</v>
      </c>
      <c r="H529" s="218">
        <f t="shared" si="47"/>
        <v>27.838545070422533</v>
      </c>
    </row>
    <row r="530" spans="3:8" ht="17.25" customHeight="1">
      <c r="C530" s="371">
        <v>3721</v>
      </c>
      <c r="D530" s="379" t="s">
        <v>667</v>
      </c>
      <c r="E530" s="69">
        <f>E531+E532+E533+E534+E535</f>
        <v>330000</v>
      </c>
      <c r="F530" s="69">
        <f>F531+F532+F533+F534+F535</f>
        <v>330000</v>
      </c>
      <c r="G530" s="69">
        <f>G531+G532+G533+G534+G535</f>
        <v>60175</v>
      </c>
      <c r="H530" s="218">
        <f t="shared" si="47"/>
        <v>18.234848484848484</v>
      </c>
    </row>
    <row r="531" spans="1:8" ht="18" customHeight="1" hidden="1">
      <c r="A531" s="396" t="s">
        <v>201</v>
      </c>
      <c r="B531" s="386" t="s">
        <v>113</v>
      </c>
      <c r="C531" s="371"/>
      <c r="D531" s="136" t="s">
        <v>1046</v>
      </c>
      <c r="E531" s="68"/>
      <c r="F531" s="68"/>
      <c r="G531" s="68"/>
      <c r="H531" s="224" t="e">
        <f>G531/F531*100</f>
        <v>#DIV/0!</v>
      </c>
    </row>
    <row r="532" spans="1:8" ht="16.5" customHeight="1">
      <c r="A532" s="118">
        <v>37212004</v>
      </c>
      <c r="B532" s="386" t="s">
        <v>113</v>
      </c>
      <c r="C532" s="31"/>
      <c r="D532" s="136" t="s">
        <v>778</v>
      </c>
      <c r="E532" s="68">
        <v>150000</v>
      </c>
      <c r="F532" s="68">
        <v>150000</v>
      </c>
      <c r="G532" s="68">
        <v>45000</v>
      </c>
      <c r="H532" s="224">
        <f t="shared" si="47"/>
        <v>30</v>
      </c>
    </row>
    <row r="533" spans="1:8" ht="15.75" customHeight="1">
      <c r="A533" s="396" t="s">
        <v>202</v>
      </c>
      <c r="B533" s="386" t="s">
        <v>113</v>
      </c>
      <c r="C533" s="31"/>
      <c r="D533" s="136" t="s">
        <v>780</v>
      </c>
      <c r="E533" s="68">
        <v>100000</v>
      </c>
      <c r="F533" s="68">
        <v>100000</v>
      </c>
      <c r="G533" s="68"/>
      <c r="H533" s="224">
        <f t="shared" si="47"/>
        <v>0</v>
      </c>
    </row>
    <row r="534" spans="1:8" ht="15.75" customHeight="1">
      <c r="A534" s="118" t="s">
        <v>207</v>
      </c>
      <c r="B534" s="386" t="s">
        <v>113</v>
      </c>
      <c r="C534" s="31"/>
      <c r="D534" s="136" t="s">
        <v>781</v>
      </c>
      <c r="E534" s="68">
        <v>30000</v>
      </c>
      <c r="F534" s="68">
        <v>30000</v>
      </c>
      <c r="G534" s="68">
        <v>15175</v>
      </c>
      <c r="H534" s="224">
        <f t="shared" si="47"/>
        <v>50.583333333333336</v>
      </c>
    </row>
    <row r="535" spans="1:8" ht="15.75" customHeight="1">
      <c r="A535" s="118">
        <v>37219001</v>
      </c>
      <c r="B535" s="386" t="s">
        <v>113</v>
      </c>
      <c r="C535" s="31"/>
      <c r="D535" s="136" t="s">
        <v>782</v>
      </c>
      <c r="E535" s="68">
        <v>50000</v>
      </c>
      <c r="F535" s="68">
        <v>50000</v>
      </c>
      <c r="G535" s="68"/>
      <c r="H535" s="224">
        <f t="shared" si="47"/>
        <v>0</v>
      </c>
    </row>
    <row r="536" spans="1:8" ht="16.5" customHeight="1">
      <c r="A536" s="402"/>
      <c r="B536" s="386"/>
      <c r="C536" s="134">
        <v>3722</v>
      </c>
      <c r="D536" s="135" t="s">
        <v>783</v>
      </c>
      <c r="E536" s="69">
        <f>E537+E539+E540+E541+E542</f>
        <v>380000</v>
      </c>
      <c r="F536" s="69">
        <f>F537+F539+F540+F541+F542</f>
        <v>380000</v>
      </c>
      <c r="G536" s="69">
        <f>G537+G539+G540+G541+G542</f>
        <v>137478.66999999998</v>
      </c>
      <c r="H536" s="218">
        <f t="shared" si="47"/>
        <v>36.17859736842105</v>
      </c>
    </row>
    <row r="537" spans="1:8" ht="15.75" customHeight="1">
      <c r="A537" s="396" t="s">
        <v>692</v>
      </c>
      <c r="B537" s="386" t="s">
        <v>113</v>
      </c>
      <c r="C537" s="31"/>
      <c r="D537" s="136" t="s">
        <v>784</v>
      </c>
      <c r="E537" s="68">
        <v>200000</v>
      </c>
      <c r="F537" s="68">
        <v>200000</v>
      </c>
      <c r="G537" s="68">
        <v>49593.81</v>
      </c>
      <c r="H537" s="224">
        <f t="shared" si="47"/>
        <v>24.796905</v>
      </c>
    </row>
    <row r="538" spans="1:8" ht="16.5" customHeight="1" hidden="1">
      <c r="A538" s="118"/>
      <c r="B538" s="386" t="s">
        <v>113</v>
      </c>
      <c r="C538" s="31"/>
      <c r="D538" s="136" t="s">
        <v>95</v>
      </c>
      <c r="E538" s="68"/>
      <c r="F538" s="68"/>
      <c r="G538" s="68"/>
      <c r="H538" s="224"/>
    </row>
    <row r="539" spans="1:8" ht="15.75" customHeight="1">
      <c r="A539" s="118">
        <v>37229000</v>
      </c>
      <c r="B539" s="386" t="s">
        <v>113</v>
      </c>
      <c r="C539" s="31"/>
      <c r="D539" s="136" t="s">
        <v>785</v>
      </c>
      <c r="E539" s="68">
        <v>25000</v>
      </c>
      <c r="F539" s="68">
        <v>25000</v>
      </c>
      <c r="G539" s="68"/>
      <c r="H539" s="224">
        <f t="shared" si="47"/>
        <v>0</v>
      </c>
    </row>
    <row r="540" spans="1:8" ht="17.25" customHeight="1">
      <c r="A540" s="118">
        <v>37229005</v>
      </c>
      <c r="B540" s="386" t="s">
        <v>113</v>
      </c>
      <c r="C540" s="31"/>
      <c r="D540" s="136" t="s">
        <v>963</v>
      </c>
      <c r="E540" s="68">
        <v>30000</v>
      </c>
      <c r="F540" s="68">
        <v>30000</v>
      </c>
      <c r="G540" s="68"/>
      <c r="H540" s="224">
        <f t="shared" si="47"/>
        <v>0</v>
      </c>
    </row>
    <row r="541" spans="1:8" ht="18" customHeight="1">
      <c r="A541" s="396" t="s">
        <v>972</v>
      </c>
      <c r="B541" s="386" t="s">
        <v>113</v>
      </c>
      <c r="C541" s="31"/>
      <c r="D541" s="136" t="s">
        <v>786</v>
      </c>
      <c r="E541" s="68">
        <v>25000</v>
      </c>
      <c r="F541" s="68">
        <v>25000</v>
      </c>
      <c r="G541" s="68">
        <v>6698.86</v>
      </c>
      <c r="H541" s="224">
        <f t="shared" si="47"/>
        <v>26.79544</v>
      </c>
    </row>
    <row r="542" spans="1:8" ht="16.5" customHeight="1">
      <c r="A542" s="396" t="s">
        <v>203</v>
      </c>
      <c r="B542" s="386" t="s">
        <v>113</v>
      </c>
      <c r="C542" s="31"/>
      <c r="D542" s="137" t="s">
        <v>153</v>
      </c>
      <c r="E542" s="120">
        <v>100000</v>
      </c>
      <c r="F542" s="120">
        <v>100000</v>
      </c>
      <c r="G542" s="120">
        <v>81186</v>
      </c>
      <c r="H542" s="224">
        <f t="shared" si="47"/>
        <v>81.186</v>
      </c>
    </row>
    <row r="543" spans="3:8" ht="15.75">
      <c r="C543" s="115">
        <v>38</v>
      </c>
      <c r="D543" s="116" t="s">
        <v>686</v>
      </c>
      <c r="E543" s="117">
        <f>E544</f>
        <v>33000</v>
      </c>
      <c r="F543" s="117">
        <f>F544</f>
        <v>33000</v>
      </c>
      <c r="G543" s="117">
        <f>G544</f>
        <v>15283.81</v>
      </c>
      <c r="H543" s="117">
        <f t="shared" si="47"/>
        <v>46.31457575757575</v>
      </c>
    </row>
    <row r="544" spans="3:8" ht="15.75">
      <c r="C544" s="27">
        <v>381</v>
      </c>
      <c r="D544" s="28" t="s">
        <v>499</v>
      </c>
      <c r="E544" s="69">
        <f>E545+E546</f>
        <v>33000</v>
      </c>
      <c r="F544" s="69">
        <f>F545+F546</f>
        <v>33000</v>
      </c>
      <c r="G544" s="69">
        <f>G545+G546</f>
        <v>15283.81</v>
      </c>
      <c r="H544" s="309">
        <f t="shared" si="47"/>
        <v>46.31457575757575</v>
      </c>
    </row>
    <row r="545" spans="1:8" ht="14.25">
      <c r="A545" s="118">
        <v>3811</v>
      </c>
      <c r="B545" s="386" t="s">
        <v>113</v>
      </c>
      <c r="C545" s="118">
        <v>3811</v>
      </c>
      <c r="D545" s="121" t="s">
        <v>155</v>
      </c>
      <c r="E545" s="68">
        <v>10000</v>
      </c>
      <c r="F545" s="68">
        <v>10000</v>
      </c>
      <c r="G545" s="68">
        <v>5000</v>
      </c>
      <c r="H545" s="224">
        <f t="shared" si="47"/>
        <v>50</v>
      </c>
    </row>
    <row r="546" spans="1:8" ht="14.25">
      <c r="A546" s="118">
        <v>3812</v>
      </c>
      <c r="B546" s="386" t="s">
        <v>113</v>
      </c>
      <c r="C546" s="118">
        <v>3812</v>
      </c>
      <c r="D546" s="121" t="s">
        <v>156</v>
      </c>
      <c r="E546" s="68">
        <v>23000</v>
      </c>
      <c r="F546" s="68">
        <v>23000</v>
      </c>
      <c r="G546" s="68">
        <v>10283.81</v>
      </c>
      <c r="H546" s="224">
        <f t="shared" si="47"/>
        <v>44.71221739130434</v>
      </c>
    </row>
    <row r="547" spans="1:8" ht="19.5" customHeight="1">
      <c r="A547" s="312"/>
      <c r="C547" s="630" t="s">
        <v>133</v>
      </c>
      <c r="D547" s="307" t="s">
        <v>567</v>
      </c>
      <c r="E547" s="308">
        <f>E549</f>
        <v>600000</v>
      </c>
      <c r="F547" s="308">
        <f>F549</f>
        <v>600000</v>
      </c>
      <c r="G547" s="308">
        <f>G549</f>
        <v>323732.66</v>
      </c>
      <c r="H547" s="308">
        <f aca="true" t="shared" si="54" ref="H547:H553">G547/F547*100</f>
        <v>53.95544333333333</v>
      </c>
    </row>
    <row r="548" spans="1:8" ht="18" customHeight="1">
      <c r="A548" s="312"/>
      <c r="C548" s="598" t="s">
        <v>980</v>
      </c>
      <c r="D548" s="599" t="s">
        <v>871</v>
      </c>
      <c r="E548" s="601">
        <v>600000</v>
      </c>
      <c r="F548" s="601">
        <v>600000</v>
      </c>
      <c r="G548" s="601">
        <v>323732.66</v>
      </c>
      <c r="H548" s="600">
        <f t="shared" si="54"/>
        <v>53.95544333333333</v>
      </c>
    </row>
    <row r="549" spans="1:8" ht="15.75">
      <c r="A549" s="312"/>
      <c r="C549" s="112">
        <v>3</v>
      </c>
      <c r="D549" s="112" t="s">
        <v>431</v>
      </c>
      <c r="E549" s="114">
        <f aca="true" t="shared" si="55" ref="E549:F552">E550</f>
        <v>600000</v>
      </c>
      <c r="F549" s="114">
        <f t="shared" si="55"/>
        <v>600000</v>
      </c>
      <c r="G549" s="114">
        <f>G550</f>
        <v>323732.66</v>
      </c>
      <c r="H549" s="114">
        <f t="shared" si="54"/>
        <v>53.95544333333333</v>
      </c>
    </row>
    <row r="550" spans="1:8" ht="15.75">
      <c r="A550" s="312"/>
      <c r="C550" s="115">
        <v>37</v>
      </c>
      <c r="D550" s="116" t="s">
        <v>680</v>
      </c>
      <c r="E550" s="117">
        <f t="shared" si="55"/>
        <v>600000</v>
      </c>
      <c r="F550" s="117">
        <f t="shared" si="55"/>
        <v>600000</v>
      </c>
      <c r="G550" s="117">
        <f>G551</f>
        <v>323732.66</v>
      </c>
      <c r="H550" s="117">
        <f t="shared" si="54"/>
        <v>53.95544333333333</v>
      </c>
    </row>
    <row r="551" spans="1:8" ht="15.75">
      <c r="A551" s="312"/>
      <c r="C551" s="27">
        <v>372</v>
      </c>
      <c r="D551" s="28" t="s">
        <v>495</v>
      </c>
      <c r="E551" s="69">
        <f t="shared" si="55"/>
        <v>600000</v>
      </c>
      <c r="F551" s="69">
        <f t="shared" si="55"/>
        <v>600000</v>
      </c>
      <c r="G551" s="69">
        <f>G552</f>
        <v>323732.66</v>
      </c>
      <c r="H551" s="218">
        <f t="shared" si="54"/>
        <v>53.95544333333333</v>
      </c>
    </row>
    <row r="552" spans="1:8" ht="15">
      <c r="A552" s="312"/>
      <c r="C552" s="134">
        <v>3722</v>
      </c>
      <c r="D552" s="135" t="s">
        <v>783</v>
      </c>
      <c r="E552" s="69">
        <f t="shared" si="55"/>
        <v>600000</v>
      </c>
      <c r="F552" s="69">
        <f t="shared" si="55"/>
        <v>600000</v>
      </c>
      <c r="G552" s="69">
        <f>G553</f>
        <v>323732.66</v>
      </c>
      <c r="H552" s="218">
        <f t="shared" si="54"/>
        <v>53.95544333333333</v>
      </c>
    </row>
    <row r="553" spans="1:8" ht="14.25">
      <c r="A553" s="118">
        <v>37229010</v>
      </c>
      <c r="B553" s="386" t="s">
        <v>134</v>
      </c>
      <c r="C553" s="31"/>
      <c r="D553" s="137" t="s">
        <v>568</v>
      </c>
      <c r="E553" s="120">
        <v>600000</v>
      </c>
      <c r="F553" s="120">
        <v>600000</v>
      </c>
      <c r="G553" s="120">
        <v>323732.66</v>
      </c>
      <c r="H553" s="224">
        <f t="shared" si="54"/>
        <v>53.95544333333333</v>
      </c>
    </row>
    <row r="554" spans="1:8" ht="17.25" customHeight="1">
      <c r="A554" s="240"/>
      <c r="C554" s="630" t="s">
        <v>334</v>
      </c>
      <c r="D554" s="307" t="s">
        <v>335</v>
      </c>
      <c r="E554" s="308">
        <f>E557</f>
        <v>460000</v>
      </c>
      <c r="F554" s="308">
        <f>F557</f>
        <v>460000</v>
      </c>
      <c r="G554" s="308">
        <f>G557</f>
        <v>288295.52999999997</v>
      </c>
      <c r="H554" s="308">
        <f aca="true" t="shared" si="56" ref="H554:H571">G554/F554*100</f>
        <v>62.672941304347816</v>
      </c>
    </row>
    <row r="555" spans="1:8" ht="15.75" hidden="1">
      <c r="A555" s="240"/>
      <c r="C555" s="598" t="s">
        <v>980</v>
      </c>
      <c r="D555" s="599" t="s">
        <v>871</v>
      </c>
      <c r="E555" s="601"/>
      <c r="F555" s="601"/>
      <c r="G555" s="601"/>
      <c r="H555" s="602" t="e">
        <f t="shared" si="56"/>
        <v>#DIV/0!</v>
      </c>
    </row>
    <row r="556" spans="1:8" ht="17.25" customHeight="1">
      <c r="A556" s="240"/>
      <c r="C556" s="598" t="s">
        <v>984</v>
      </c>
      <c r="D556" s="599" t="s">
        <v>866</v>
      </c>
      <c r="E556" s="601">
        <v>460000</v>
      </c>
      <c r="F556" s="601">
        <v>460000</v>
      </c>
      <c r="G556" s="601">
        <v>288295.53</v>
      </c>
      <c r="H556" s="600">
        <f t="shared" si="56"/>
        <v>62.67294130434783</v>
      </c>
    </row>
    <row r="557" spans="1:8" ht="15.75">
      <c r="A557" s="240"/>
      <c r="C557" s="112">
        <v>3</v>
      </c>
      <c r="D557" s="112" t="s">
        <v>431</v>
      </c>
      <c r="E557" s="114">
        <f>E558+E564+E577</f>
        <v>460000</v>
      </c>
      <c r="F557" s="114">
        <f>F558+F564+F577</f>
        <v>460000</v>
      </c>
      <c r="G557" s="114">
        <f>G558+G564+G577</f>
        <v>288295.52999999997</v>
      </c>
      <c r="H557" s="114">
        <f t="shared" si="56"/>
        <v>62.672941304347816</v>
      </c>
    </row>
    <row r="558" spans="1:8" ht="15.75">
      <c r="A558" s="240"/>
      <c r="C558" s="115">
        <v>31</v>
      </c>
      <c r="D558" s="116" t="s">
        <v>432</v>
      </c>
      <c r="E558" s="117">
        <f>E559+E561</f>
        <v>315000</v>
      </c>
      <c r="F558" s="117">
        <f>F559+F561</f>
        <v>315000</v>
      </c>
      <c r="G558" s="117">
        <f>G559+G561</f>
        <v>259040.02</v>
      </c>
      <c r="H558" s="117">
        <f t="shared" si="56"/>
        <v>82.23492698412697</v>
      </c>
    </row>
    <row r="559" spans="1:8" ht="15.75">
      <c r="A559" s="240"/>
      <c r="C559" s="27">
        <v>311</v>
      </c>
      <c r="D559" s="28" t="s">
        <v>440</v>
      </c>
      <c r="E559" s="69">
        <f>E560</f>
        <v>275000</v>
      </c>
      <c r="F559" s="69">
        <f>F560</f>
        <v>275000</v>
      </c>
      <c r="G559" s="69">
        <f>G560</f>
        <v>237391.78</v>
      </c>
      <c r="H559" s="218">
        <f t="shared" si="56"/>
        <v>86.32428363636365</v>
      </c>
    </row>
    <row r="560" spans="1:8" ht="14.25">
      <c r="A560" s="312">
        <v>3111</v>
      </c>
      <c r="B560" s="386" t="s">
        <v>204</v>
      </c>
      <c r="C560" s="118">
        <v>3111</v>
      </c>
      <c r="D560" s="119" t="s">
        <v>441</v>
      </c>
      <c r="E560" s="120">
        <v>275000</v>
      </c>
      <c r="F560" s="120">
        <v>275000</v>
      </c>
      <c r="G560" s="120">
        <v>237391.78</v>
      </c>
      <c r="H560" s="224">
        <f t="shared" si="56"/>
        <v>86.32428363636365</v>
      </c>
    </row>
    <row r="561" spans="1:8" ht="15.75">
      <c r="A561" s="312"/>
      <c r="B561" s="386"/>
      <c r="C561" s="27">
        <v>313</v>
      </c>
      <c r="D561" s="28" t="s">
        <v>444</v>
      </c>
      <c r="E561" s="69">
        <f>E562+E563</f>
        <v>40000</v>
      </c>
      <c r="F561" s="69">
        <f>F562+F563</f>
        <v>40000</v>
      </c>
      <c r="G561" s="69">
        <f>G562+G563</f>
        <v>21648.24</v>
      </c>
      <c r="H561" s="309">
        <f t="shared" si="56"/>
        <v>54.12060000000001</v>
      </c>
    </row>
    <row r="562" spans="1:8" ht="14.25">
      <c r="A562" s="312">
        <v>3132</v>
      </c>
      <c r="B562" s="386" t="s">
        <v>204</v>
      </c>
      <c r="C562" s="170">
        <v>3132</v>
      </c>
      <c r="D562" s="119" t="s">
        <v>446</v>
      </c>
      <c r="E562" s="120">
        <v>35000</v>
      </c>
      <c r="F562" s="120">
        <v>35000</v>
      </c>
      <c r="G562" s="120">
        <v>21648.24</v>
      </c>
      <c r="H562" s="224">
        <f t="shared" si="56"/>
        <v>61.852114285714286</v>
      </c>
    </row>
    <row r="563" spans="1:8" ht="14.25">
      <c r="A563" s="312">
        <v>3133</v>
      </c>
      <c r="B563" s="386" t="s">
        <v>204</v>
      </c>
      <c r="C563" s="170">
        <v>3133</v>
      </c>
      <c r="D563" s="119" t="s">
        <v>447</v>
      </c>
      <c r="E563" s="120">
        <v>5000</v>
      </c>
      <c r="F563" s="120">
        <v>5000</v>
      </c>
      <c r="G563" s="120"/>
      <c r="H563" s="224">
        <f t="shared" si="56"/>
        <v>0</v>
      </c>
    </row>
    <row r="564" spans="1:8" ht="15.75">
      <c r="A564" s="312"/>
      <c r="B564" s="386"/>
      <c r="C564" s="342">
        <v>32</v>
      </c>
      <c r="D564" s="115" t="s">
        <v>448</v>
      </c>
      <c r="E564" s="117">
        <f>E565+E567+E571+E573+E575</f>
        <v>75000</v>
      </c>
      <c r="F564" s="117">
        <f>F565+F567+F571+F573+F575</f>
        <v>75000</v>
      </c>
      <c r="G564" s="117">
        <f>G565+G567+G571+G573+G575</f>
        <v>29255.51</v>
      </c>
      <c r="H564" s="117">
        <f t="shared" si="56"/>
        <v>39.00734666666666</v>
      </c>
    </row>
    <row r="565" spans="1:8" ht="15.75">
      <c r="A565" s="312"/>
      <c r="B565" s="386"/>
      <c r="C565" s="27">
        <v>321</v>
      </c>
      <c r="D565" s="28" t="s">
        <v>449</v>
      </c>
      <c r="E565" s="69">
        <f>E566</f>
        <v>20000</v>
      </c>
      <c r="F565" s="69">
        <f>F566</f>
        <v>20000</v>
      </c>
      <c r="G565" s="69">
        <f>G566</f>
        <v>0</v>
      </c>
      <c r="H565" s="309">
        <f t="shared" si="56"/>
        <v>0</v>
      </c>
    </row>
    <row r="566" spans="1:8" ht="14.25">
      <c r="A566" s="312"/>
      <c r="B566" s="386"/>
      <c r="C566" s="118">
        <v>3212</v>
      </c>
      <c r="D566" s="121" t="s">
        <v>126</v>
      </c>
      <c r="E566" s="68">
        <v>20000</v>
      </c>
      <c r="F566" s="68">
        <v>20000</v>
      </c>
      <c r="G566" s="68"/>
      <c r="H566" s="224">
        <f t="shared" si="56"/>
        <v>0</v>
      </c>
    </row>
    <row r="567" spans="1:8" ht="15.75">
      <c r="A567" s="312"/>
      <c r="B567" s="386"/>
      <c r="C567" s="27">
        <v>322</v>
      </c>
      <c r="D567" s="28" t="s">
        <v>598</v>
      </c>
      <c r="E567" s="69">
        <f>E568+E569+E570</f>
        <v>30000</v>
      </c>
      <c r="F567" s="69">
        <f>F568+F569+F570</f>
        <v>30000</v>
      </c>
      <c r="G567" s="69">
        <f>G568+G569+G570</f>
        <v>29255.51</v>
      </c>
      <c r="H567" s="218">
        <f t="shared" si="56"/>
        <v>97.51836666666665</v>
      </c>
    </row>
    <row r="568" spans="1:8" ht="16.5" customHeight="1">
      <c r="A568" s="312">
        <v>3221</v>
      </c>
      <c r="B568" s="386" t="s">
        <v>204</v>
      </c>
      <c r="C568" s="118">
        <v>3221</v>
      </c>
      <c r="D568" s="121" t="s">
        <v>811</v>
      </c>
      <c r="E568" s="68">
        <v>20000</v>
      </c>
      <c r="F568" s="68">
        <v>20000</v>
      </c>
      <c r="G568" s="68">
        <v>29255.51</v>
      </c>
      <c r="H568" s="224">
        <f t="shared" si="56"/>
        <v>146.27755</v>
      </c>
    </row>
    <row r="569" spans="1:8" ht="15" customHeight="1" hidden="1">
      <c r="A569" s="312">
        <v>3225</v>
      </c>
      <c r="B569" s="386" t="s">
        <v>204</v>
      </c>
      <c r="C569" s="123">
        <v>3225</v>
      </c>
      <c r="D569" s="132" t="s">
        <v>25</v>
      </c>
      <c r="E569" s="55"/>
      <c r="F569" s="55"/>
      <c r="G569" s="55"/>
      <c r="H569" s="224" t="e">
        <f t="shared" si="56"/>
        <v>#DIV/0!</v>
      </c>
    </row>
    <row r="570" spans="1:65" ht="15.75">
      <c r="A570" s="312">
        <v>3227</v>
      </c>
      <c r="B570" s="386" t="s">
        <v>204</v>
      </c>
      <c r="C570" s="528">
        <v>3227</v>
      </c>
      <c r="D570" s="534" t="s">
        <v>460</v>
      </c>
      <c r="E570" s="133">
        <v>10000</v>
      </c>
      <c r="F570" s="133">
        <v>10000</v>
      </c>
      <c r="G570" s="133"/>
      <c r="H570" s="224">
        <f t="shared" si="56"/>
        <v>0</v>
      </c>
      <c r="N570" s="345"/>
      <c r="O570" s="531"/>
      <c r="P570" s="532"/>
      <c r="Q570" s="532"/>
      <c r="R570" s="531"/>
      <c r="S570" s="307"/>
      <c r="T570" s="535"/>
      <c r="U570" s="535"/>
      <c r="V570" s="536"/>
      <c r="W570" s="167"/>
      <c r="X570" s="167"/>
      <c r="Y570" s="537"/>
      <c r="Z570" s="167"/>
      <c r="AA570" s="535"/>
      <c r="AB570" s="535"/>
      <c r="AC570" s="535"/>
      <c r="AD570" s="535"/>
      <c r="AE570" s="535"/>
      <c r="AF570" s="535"/>
      <c r="AG570" s="535"/>
      <c r="AH570" s="535"/>
      <c r="AI570" s="535"/>
      <c r="AJ570" s="535"/>
      <c r="AK570" s="535"/>
      <c r="AL570" s="308"/>
      <c r="AM570" s="308"/>
      <c r="AN570" s="308"/>
      <c r="AO570" s="308"/>
      <c r="AP570" s="308"/>
      <c r="AQ570" s="308"/>
      <c r="AR570" s="308"/>
      <c r="AS570" s="308"/>
      <c r="AT570" s="308"/>
      <c r="AU570" s="308"/>
      <c r="AV570" s="308"/>
      <c r="AW570" s="308"/>
      <c r="AX570" s="308"/>
      <c r="AY570" s="308"/>
      <c r="AZ570" s="308"/>
      <c r="BA570" s="308"/>
      <c r="BB570" s="308"/>
      <c r="BC570" s="308"/>
      <c r="BD570" s="308"/>
      <c r="BE570" s="308"/>
      <c r="BF570" s="308"/>
      <c r="BG570" s="308"/>
      <c r="BH570" s="308"/>
      <c r="BI570" s="308"/>
      <c r="BJ570" s="308"/>
      <c r="BK570" s="308"/>
      <c r="BL570" s="308"/>
      <c r="BM570" s="308"/>
    </row>
    <row r="571" spans="1:65" ht="15.75">
      <c r="A571" s="312"/>
      <c r="B571" s="386"/>
      <c r="C571" s="27">
        <v>323</v>
      </c>
      <c r="D571" s="28" t="s">
        <v>454</v>
      </c>
      <c r="E571" s="69">
        <f>E572</f>
        <v>5000</v>
      </c>
      <c r="F571" s="69">
        <f>F572</f>
        <v>5000</v>
      </c>
      <c r="G571" s="69">
        <f>G572</f>
        <v>0</v>
      </c>
      <c r="H571" s="218">
        <f t="shared" si="56"/>
        <v>0</v>
      </c>
      <c r="N571" s="112"/>
      <c r="O571" s="112"/>
      <c r="P571" s="112"/>
      <c r="Q571" s="112"/>
      <c r="R571" s="112"/>
      <c r="S571" s="112"/>
      <c r="T571" s="538"/>
      <c r="U571" s="538"/>
      <c r="V571" s="538"/>
      <c r="W571" s="167"/>
      <c r="X571" s="167"/>
      <c r="Y571" s="538"/>
      <c r="Z571" s="167"/>
      <c r="AA571" s="538"/>
      <c r="AB571" s="538"/>
      <c r="AC571" s="538"/>
      <c r="AD571" s="538"/>
      <c r="AE571" s="538"/>
      <c r="AF571" s="538"/>
      <c r="AG571" s="538"/>
      <c r="AH571" s="538"/>
      <c r="AI571" s="538"/>
      <c r="AJ571" s="538"/>
      <c r="AK571" s="538"/>
      <c r="AL571" s="114"/>
      <c r="AM571" s="114"/>
      <c r="AN571" s="114"/>
      <c r="AO571" s="114"/>
      <c r="AP571" s="114"/>
      <c r="AQ571" s="114"/>
      <c r="AR571" s="114"/>
      <c r="AS571" s="114"/>
      <c r="AT571" s="114"/>
      <c r="AU571" s="114"/>
      <c r="AV571" s="114"/>
      <c r="AW571" s="114"/>
      <c r="AX571" s="114"/>
      <c r="AY571" s="114"/>
      <c r="AZ571" s="114"/>
      <c r="BA571" s="114"/>
      <c r="BB571" s="114"/>
      <c r="BC571" s="114"/>
      <c r="BD571" s="114"/>
      <c r="BE571" s="114"/>
      <c r="BF571" s="114"/>
      <c r="BG571" s="114"/>
      <c r="BH571" s="114"/>
      <c r="BI571" s="114"/>
      <c r="BJ571" s="114"/>
      <c r="BK571" s="114"/>
      <c r="BL571" s="114"/>
      <c r="BM571" s="114"/>
    </row>
    <row r="572" spans="1:65" ht="15.75">
      <c r="A572" s="312">
        <v>3233</v>
      </c>
      <c r="B572" s="386" t="s">
        <v>204</v>
      </c>
      <c r="C572" s="118">
        <v>3233</v>
      </c>
      <c r="D572" s="121" t="s">
        <v>463</v>
      </c>
      <c r="E572" s="68">
        <v>5000</v>
      </c>
      <c r="F572" s="68">
        <v>5000</v>
      </c>
      <c r="G572" s="68"/>
      <c r="H572" s="224">
        <f aca="true" t="shared" si="57" ref="H572:H579">G572/F572*100</f>
        <v>0</v>
      </c>
      <c r="N572" s="115"/>
      <c r="O572" s="115"/>
      <c r="P572" s="115"/>
      <c r="Q572" s="115"/>
      <c r="R572" s="115"/>
      <c r="S572" s="116"/>
      <c r="T572" s="539"/>
      <c r="U572" s="539"/>
      <c r="V572" s="539"/>
      <c r="Y572" s="539"/>
      <c r="AA572" s="539"/>
      <c r="AB572" s="539"/>
      <c r="AC572" s="539"/>
      <c r="AD572" s="539"/>
      <c r="AE572" s="539"/>
      <c r="AF572" s="539"/>
      <c r="AG572" s="539"/>
      <c r="AH572" s="539"/>
      <c r="AI572" s="539"/>
      <c r="AJ572" s="539"/>
      <c r="AK572" s="539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17"/>
      <c r="BE572" s="117"/>
      <c r="BF572" s="117"/>
      <c r="BG572" s="117"/>
      <c r="BH572" s="117"/>
      <c r="BI572" s="117"/>
      <c r="BJ572" s="117"/>
      <c r="BK572" s="117"/>
      <c r="BL572" s="117"/>
      <c r="BM572" s="117"/>
    </row>
    <row r="573" spans="1:8" ht="15.75">
      <c r="A573" s="312"/>
      <c r="B573" s="386"/>
      <c r="C573" s="27">
        <v>324</v>
      </c>
      <c r="D573" s="28" t="s">
        <v>470</v>
      </c>
      <c r="E573" s="69">
        <f>E574</f>
        <v>10000</v>
      </c>
      <c r="F573" s="69">
        <f>F574</f>
        <v>10000</v>
      </c>
      <c r="G573" s="69">
        <f>G574</f>
        <v>0</v>
      </c>
      <c r="H573" s="309">
        <f t="shared" si="57"/>
        <v>0</v>
      </c>
    </row>
    <row r="574" spans="1:8" ht="14.25">
      <c r="A574" s="312">
        <v>3241</v>
      </c>
      <c r="B574" s="386" t="s">
        <v>204</v>
      </c>
      <c r="C574" s="118">
        <v>3241</v>
      </c>
      <c r="D574" s="121" t="s">
        <v>26</v>
      </c>
      <c r="E574" s="68">
        <v>10000</v>
      </c>
      <c r="F574" s="68">
        <v>10000</v>
      </c>
      <c r="G574" s="68"/>
      <c r="H574" s="224">
        <f t="shared" si="57"/>
        <v>0</v>
      </c>
    </row>
    <row r="575" spans="1:8" ht="15.75">
      <c r="A575" s="312"/>
      <c r="B575" s="386"/>
      <c r="C575" s="27">
        <v>329</v>
      </c>
      <c r="D575" s="28" t="s">
        <v>472</v>
      </c>
      <c r="E575" s="69">
        <f>E576</f>
        <v>10000</v>
      </c>
      <c r="F575" s="69">
        <f>F576</f>
        <v>10000</v>
      </c>
      <c r="G575" s="69">
        <f>G576</f>
        <v>0</v>
      </c>
      <c r="H575" s="309">
        <f t="shared" si="57"/>
        <v>0</v>
      </c>
    </row>
    <row r="576" spans="1:8" ht="14.25">
      <c r="A576" s="312">
        <v>3299</v>
      </c>
      <c r="B576" s="386" t="s">
        <v>204</v>
      </c>
      <c r="C576" s="118">
        <v>3299</v>
      </c>
      <c r="D576" s="121" t="s">
        <v>472</v>
      </c>
      <c r="E576" s="68">
        <v>10000</v>
      </c>
      <c r="F576" s="68">
        <v>10000</v>
      </c>
      <c r="G576" s="68"/>
      <c r="H576" s="224">
        <f t="shared" si="57"/>
        <v>0</v>
      </c>
    </row>
    <row r="577" spans="1:8" ht="15.75">
      <c r="A577" s="312"/>
      <c r="B577" s="386"/>
      <c r="C577" s="115">
        <v>37</v>
      </c>
      <c r="D577" s="116" t="s">
        <v>680</v>
      </c>
      <c r="E577" s="117">
        <f>E578</f>
        <v>70000</v>
      </c>
      <c r="F577" s="117">
        <f aca="true" t="shared" si="58" ref="E577:G578">F578</f>
        <v>70000</v>
      </c>
      <c r="G577" s="117">
        <f t="shared" si="58"/>
        <v>0</v>
      </c>
      <c r="H577" s="117">
        <f t="shared" si="57"/>
        <v>0</v>
      </c>
    </row>
    <row r="578" spans="1:8" ht="15.75">
      <c r="A578" s="312"/>
      <c r="B578" s="386"/>
      <c r="C578" s="27">
        <v>372</v>
      </c>
      <c r="D578" s="28" t="s">
        <v>495</v>
      </c>
      <c r="E578" s="69">
        <f t="shared" si="58"/>
        <v>70000</v>
      </c>
      <c r="F578" s="69">
        <f t="shared" si="58"/>
        <v>70000</v>
      </c>
      <c r="G578" s="69">
        <f t="shared" si="58"/>
        <v>0</v>
      </c>
      <c r="H578" s="218">
        <f t="shared" si="57"/>
        <v>0</v>
      </c>
    </row>
    <row r="579" spans="1:10" ht="14.25">
      <c r="A579" s="312">
        <v>3722</v>
      </c>
      <c r="B579" s="386" t="s">
        <v>204</v>
      </c>
      <c r="C579" s="528">
        <v>3722</v>
      </c>
      <c r="D579" s="354" t="s">
        <v>27</v>
      </c>
      <c r="E579" s="55">
        <v>70000</v>
      </c>
      <c r="F579" s="55">
        <v>70000</v>
      </c>
      <c r="G579" s="55"/>
      <c r="H579" s="224">
        <f t="shared" si="57"/>
        <v>0</v>
      </c>
      <c r="J579" s="270"/>
    </row>
    <row r="580" spans="1:8" ht="14.25" hidden="1">
      <c r="A580" s="240"/>
      <c r="C580" s="529"/>
      <c r="D580" s="530"/>
      <c r="E580" s="120"/>
      <c r="F580" s="120"/>
      <c r="G580" s="120"/>
      <c r="H580" s="224"/>
    </row>
    <row r="581" spans="1:8" ht="14.25" hidden="1">
      <c r="A581" s="240"/>
      <c r="C581" s="529"/>
      <c r="D581" s="530"/>
      <c r="E581" s="120"/>
      <c r="F581" s="120"/>
      <c r="G581" s="120"/>
      <c r="H581" s="224"/>
    </row>
    <row r="582" spans="1:8" ht="14.25" hidden="1">
      <c r="A582" s="240"/>
      <c r="C582" s="529"/>
      <c r="D582" s="530"/>
      <c r="E582" s="120"/>
      <c r="F582" s="120"/>
      <c r="G582" s="120"/>
      <c r="H582" s="224"/>
    </row>
    <row r="583" spans="3:8" ht="23.25">
      <c r="C583" s="219"/>
      <c r="D583" s="368" t="s">
        <v>787</v>
      </c>
      <c r="E583" s="320">
        <f>E585</f>
        <v>450000</v>
      </c>
      <c r="F583" s="320">
        <f>F585</f>
        <v>450000</v>
      </c>
      <c r="G583" s="320">
        <f>G585</f>
        <v>173058.25</v>
      </c>
      <c r="H583" s="320">
        <f t="shared" si="47"/>
        <v>38.457388888888886</v>
      </c>
    </row>
    <row r="584" spans="3:8" ht="21" customHeight="1">
      <c r="C584" s="592" t="s">
        <v>994</v>
      </c>
      <c r="D584" s="596" t="s">
        <v>34</v>
      </c>
      <c r="E584" s="595">
        <v>450000</v>
      </c>
      <c r="F584" s="595">
        <v>450000</v>
      </c>
      <c r="G584" s="595">
        <v>173058.25</v>
      </c>
      <c r="H584" s="597">
        <f>G584/F584*100</f>
        <v>38.457388888888886</v>
      </c>
    </row>
    <row r="585" spans="3:8" ht="22.5" customHeight="1">
      <c r="C585" s="628" t="s">
        <v>788</v>
      </c>
      <c r="D585" s="305" t="s">
        <v>789</v>
      </c>
      <c r="E585" s="306">
        <f>E586+E593</f>
        <v>450000</v>
      </c>
      <c r="F585" s="306">
        <f>F586+F593</f>
        <v>450000</v>
      </c>
      <c r="G585" s="306">
        <f>G586+G593</f>
        <v>173058.25</v>
      </c>
      <c r="H585" s="306">
        <f t="shared" si="47"/>
        <v>38.457388888888886</v>
      </c>
    </row>
    <row r="586" spans="3:8" ht="21.75" customHeight="1">
      <c r="C586" s="630" t="s">
        <v>790</v>
      </c>
      <c r="D586" s="307" t="s">
        <v>791</v>
      </c>
      <c r="E586" s="308">
        <f>E588</f>
        <v>100000</v>
      </c>
      <c r="F586" s="308">
        <f>F588</f>
        <v>100000</v>
      </c>
      <c r="G586" s="308">
        <f>G588</f>
        <v>33858.25</v>
      </c>
      <c r="H586" s="308">
        <f t="shared" si="47"/>
        <v>33.85825</v>
      </c>
    </row>
    <row r="587" spans="3:8" ht="21.75" customHeight="1">
      <c r="C587" s="598" t="s">
        <v>980</v>
      </c>
      <c r="D587" s="599" t="s">
        <v>871</v>
      </c>
      <c r="E587" s="601">
        <v>100000</v>
      </c>
      <c r="F587" s="601">
        <v>100000</v>
      </c>
      <c r="G587" s="601">
        <v>33858.25</v>
      </c>
      <c r="H587" s="600">
        <f t="shared" si="47"/>
        <v>33.85825</v>
      </c>
    </row>
    <row r="588" spans="3:8" ht="19.5" customHeight="1">
      <c r="C588" s="112">
        <v>3</v>
      </c>
      <c r="D588" s="112" t="s">
        <v>431</v>
      </c>
      <c r="E588" s="114">
        <f aca="true" t="shared" si="59" ref="E588:G589">E589</f>
        <v>100000</v>
      </c>
      <c r="F588" s="114">
        <f t="shared" si="59"/>
        <v>100000</v>
      </c>
      <c r="G588" s="114">
        <f t="shared" si="59"/>
        <v>33858.25</v>
      </c>
      <c r="H588" s="114">
        <f t="shared" si="47"/>
        <v>33.85825</v>
      </c>
    </row>
    <row r="589" spans="3:8" ht="20.25" customHeight="1">
      <c r="C589" s="115">
        <v>36</v>
      </c>
      <c r="D589" s="116" t="s">
        <v>792</v>
      </c>
      <c r="E589" s="117">
        <f t="shared" si="59"/>
        <v>100000</v>
      </c>
      <c r="F589" s="117">
        <f t="shared" si="59"/>
        <v>100000</v>
      </c>
      <c r="G589" s="117">
        <f t="shared" si="59"/>
        <v>33858.25</v>
      </c>
      <c r="H589" s="117">
        <f t="shared" si="47"/>
        <v>33.85825</v>
      </c>
    </row>
    <row r="590" spans="3:8" ht="16.5" customHeight="1">
      <c r="C590" s="27">
        <v>363</v>
      </c>
      <c r="D590" s="28" t="s">
        <v>137</v>
      </c>
      <c r="E590" s="69">
        <f>E591+E592</f>
        <v>100000</v>
      </c>
      <c r="F590" s="69">
        <f>F591+F592</f>
        <v>100000</v>
      </c>
      <c r="G590" s="69">
        <f>G591+G592</f>
        <v>33858.25</v>
      </c>
      <c r="H590" s="218">
        <f t="shared" si="47"/>
        <v>33.85825</v>
      </c>
    </row>
    <row r="591" spans="1:8" ht="15.75" customHeight="1">
      <c r="A591" s="118">
        <v>3631</v>
      </c>
      <c r="B591" s="386" t="s">
        <v>114</v>
      </c>
      <c r="C591" s="118">
        <v>3631</v>
      </c>
      <c r="D591" s="121" t="s">
        <v>157</v>
      </c>
      <c r="E591" s="68">
        <v>90000</v>
      </c>
      <c r="F591" s="68">
        <v>90000</v>
      </c>
      <c r="G591" s="68">
        <v>24933.25</v>
      </c>
      <c r="H591" s="224">
        <f t="shared" si="47"/>
        <v>27.70361111111111</v>
      </c>
    </row>
    <row r="592" spans="1:8" ht="15" customHeight="1">
      <c r="A592" s="118">
        <v>3632</v>
      </c>
      <c r="B592" s="386" t="s">
        <v>114</v>
      </c>
      <c r="C592" s="118">
        <v>3632</v>
      </c>
      <c r="D592" s="121" t="s">
        <v>158</v>
      </c>
      <c r="E592" s="68">
        <v>10000</v>
      </c>
      <c r="F592" s="68">
        <v>10000</v>
      </c>
      <c r="G592" s="68">
        <v>8925</v>
      </c>
      <c r="H592" s="224">
        <f t="shared" si="47"/>
        <v>89.25</v>
      </c>
    </row>
    <row r="593" spans="3:8" ht="24" customHeight="1">
      <c r="C593" s="630" t="s">
        <v>793</v>
      </c>
      <c r="D593" s="307" t="s">
        <v>794</v>
      </c>
      <c r="E593" s="308">
        <f>E595</f>
        <v>350000</v>
      </c>
      <c r="F593" s="308">
        <f>F595</f>
        <v>350000</v>
      </c>
      <c r="G593" s="308">
        <f>G595</f>
        <v>139200</v>
      </c>
      <c r="H593" s="308">
        <f t="shared" si="47"/>
        <v>39.77142857142857</v>
      </c>
    </row>
    <row r="594" spans="3:8" ht="20.25" customHeight="1">
      <c r="C594" s="598" t="s">
        <v>980</v>
      </c>
      <c r="D594" s="599" t="s">
        <v>871</v>
      </c>
      <c r="E594" s="601">
        <v>250000</v>
      </c>
      <c r="F594" s="601">
        <v>250000</v>
      </c>
      <c r="G594" s="601">
        <v>139200</v>
      </c>
      <c r="H594" s="600">
        <f>G594/F594*100</f>
        <v>55.67999999999999</v>
      </c>
    </row>
    <row r="595" spans="3:8" ht="16.5" customHeight="1">
      <c r="C595" s="112">
        <v>5</v>
      </c>
      <c r="D595" s="112" t="s">
        <v>545</v>
      </c>
      <c r="E595" s="114">
        <f aca="true" t="shared" si="60" ref="E595:G597">E596</f>
        <v>350000</v>
      </c>
      <c r="F595" s="114">
        <f t="shared" si="60"/>
        <v>350000</v>
      </c>
      <c r="G595" s="114">
        <f t="shared" si="60"/>
        <v>139200</v>
      </c>
      <c r="H595" s="114">
        <f t="shared" si="47"/>
        <v>39.77142857142857</v>
      </c>
    </row>
    <row r="596" spans="3:8" ht="18" customHeight="1">
      <c r="C596" s="115">
        <v>51</v>
      </c>
      <c r="D596" s="116" t="s">
        <v>159</v>
      </c>
      <c r="E596" s="117">
        <f t="shared" si="60"/>
        <v>350000</v>
      </c>
      <c r="F596" s="117">
        <f t="shared" si="60"/>
        <v>350000</v>
      </c>
      <c r="G596" s="117">
        <f t="shared" si="60"/>
        <v>139200</v>
      </c>
      <c r="H596" s="117">
        <f t="shared" si="47"/>
        <v>39.77142857142857</v>
      </c>
    </row>
    <row r="597" spans="3:8" ht="18" customHeight="1">
      <c r="C597" s="27">
        <v>512</v>
      </c>
      <c r="D597" s="28" t="s">
        <v>161</v>
      </c>
      <c r="E597" s="69">
        <f t="shared" si="60"/>
        <v>350000</v>
      </c>
      <c r="F597" s="69">
        <f t="shared" si="60"/>
        <v>350000</v>
      </c>
      <c r="G597" s="69">
        <f t="shared" si="60"/>
        <v>139200</v>
      </c>
      <c r="H597" s="218">
        <f t="shared" si="47"/>
        <v>39.77142857142857</v>
      </c>
    </row>
    <row r="598" spans="1:8" ht="15.75" customHeight="1">
      <c r="A598" s="118">
        <v>5121</v>
      </c>
      <c r="B598" s="386" t="s">
        <v>115</v>
      </c>
      <c r="C598" s="118">
        <v>5121</v>
      </c>
      <c r="D598" s="121" t="s">
        <v>28</v>
      </c>
      <c r="E598" s="68">
        <v>350000</v>
      </c>
      <c r="F598" s="68">
        <v>350000</v>
      </c>
      <c r="G598" s="68">
        <v>139200</v>
      </c>
      <c r="H598" s="224">
        <f t="shared" si="47"/>
        <v>39.77142857142857</v>
      </c>
    </row>
    <row r="599" spans="3:8" ht="23.25" customHeight="1">
      <c r="C599" s="355"/>
      <c r="D599" s="368" t="s">
        <v>797</v>
      </c>
      <c r="E599" s="320">
        <f>E601</f>
        <v>445000</v>
      </c>
      <c r="F599" s="320">
        <f>F601</f>
        <v>445000</v>
      </c>
      <c r="G599" s="320">
        <f>G601</f>
        <v>270000</v>
      </c>
      <c r="H599" s="320">
        <f t="shared" si="47"/>
        <v>60.67415730337079</v>
      </c>
    </row>
    <row r="600" spans="3:8" ht="23.25" customHeight="1">
      <c r="C600" s="592" t="s">
        <v>995</v>
      </c>
      <c r="D600" s="596" t="s">
        <v>18</v>
      </c>
      <c r="E600" s="595">
        <v>445000</v>
      </c>
      <c r="F600" s="595">
        <v>445000</v>
      </c>
      <c r="G600" s="595">
        <v>270000</v>
      </c>
      <c r="H600" s="597">
        <f t="shared" si="47"/>
        <v>60.67415730337079</v>
      </c>
    </row>
    <row r="601" spans="3:8" ht="23.25" customHeight="1">
      <c r="C601" s="356" t="s">
        <v>798</v>
      </c>
      <c r="D601" s="305" t="s">
        <v>799</v>
      </c>
      <c r="E601" s="306">
        <f aca="true" t="shared" si="61" ref="E601:G606">E602</f>
        <v>445000</v>
      </c>
      <c r="F601" s="306">
        <f t="shared" si="61"/>
        <v>445000</v>
      </c>
      <c r="G601" s="306">
        <f t="shared" si="61"/>
        <v>270000</v>
      </c>
      <c r="H601" s="306">
        <f t="shared" si="47"/>
        <v>60.67415730337079</v>
      </c>
    </row>
    <row r="602" spans="3:8" ht="22.5" customHeight="1">
      <c r="C602" s="630" t="s">
        <v>800</v>
      </c>
      <c r="D602" s="307" t="s">
        <v>801</v>
      </c>
      <c r="E602" s="308">
        <f>E604</f>
        <v>445000</v>
      </c>
      <c r="F602" s="308">
        <f>F604</f>
        <v>445000</v>
      </c>
      <c r="G602" s="308">
        <f>G604</f>
        <v>270000</v>
      </c>
      <c r="H602" s="308">
        <f t="shared" si="47"/>
        <v>60.67415730337079</v>
      </c>
    </row>
    <row r="603" spans="3:8" ht="22.5" customHeight="1">
      <c r="C603" s="598" t="s">
        <v>980</v>
      </c>
      <c r="D603" s="599" t="s">
        <v>871</v>
      </c>
      <c r="E603" s="601">
        <v>445000</v>
      </c>
      <c r="F603" s="601">
        <v>445000</v>
      </c>
      <c r="G603" s="601">
        <v>270000</v>
      </c>
      <c r="H603" s="600">
        <f>G603/F603*100</f>
        <v>60.67415730337079</v>
      </c>
    </row>
    <row r="604" spans="3:8" ht="18.75" customHeight="1">
      <c r="C604" s="112">
        <v>3</v>
      </c>
      <c r="D604" s="112" t="s">
        <v>431</v>
      </c>
      <c r="E604" s="114">
        <f t="shared" si="61"/>
        <v>445000</v>
      </c>
      <c r="F604" s="114">
        <f t="shared" si="61"/>
        <v>445000</v>
      </c>
      <c r="G604" s="114">
        <f t="shared" si="61"/>
        <v>270000</v>
      </c>
      <c r="H604" s="114">
        <f aca="true" t="shared" si="62" ref="H604:H680">G604/F604*100</f>
        <v>60.67415730337079</v>
      </c>
    </row>
    <row r="605" spans="3:8" ht="19.5" customHeight="1">
      <c r="C605" s="115">
        <v>38</v>
      </c>
      <c r="D605" s="116" t="s">
        <v>686</v>
      </c>
      <c r="E605" s="117">
        <f t="shared" si="61"/>
        <v>445000</v>
      </c>
      <c r="F605" s="117">
        <f t="shared" si="61"/>
        <v>445000</v>
      </c>
      <c r="G605" s="117">
        <f t="shared" si="61"/>
        <v>270000</v>
      </c>
      <c r="H605" s="117">
        <f t="shared" si="62"/>
        <v>60.67415730337079</v>
      </c>
    </row>
    <row r="606" spans="3:8" ht="19.5" customHeight="1">
      <c r="C606" s="27">
        <v>381</v>
      </c>
      <c r="D606" s="28" t="s">
        <v>499</v>
      </c>
      <c r="E606" s="69">
        <f t="shared" si="61"/>
        <v>445000</v>
      </c>
      <c r="F606" s="69">
        <f t="shared" si="61"/>
        <v>445000</v>
      </c>
      <c r="G606" s="69">
        <f t="shared" si="61"/>
        <v>270000</v>
      </c>
      <c r="H606" s="218">
        <f t="shared" si="62"/>
        <v>60.67415730337079</v>
      </c>
    </row>
    <row r="607" spans="3:8" ht="16.5" customHeight="1">
      <c r="C607" s="134">
        <v>3811</v>
      </c>
      <c r="D607" s="135" t="s">
        <v>500</v>
      </c>
      <c r="E607" s="69">
        <f>E608+E609+E610+E611</f>
        <v>445000</v>
      </c>
      <c r="F607" s="69">
        <f>F608+F609+F610+F611</f>
        <v>445000</v>
      </c>
      <c r="G607" s="69">
        <f>G608+G609+G610+G611</f>
        <v>270000</v>
      </c>
      <c r="H607" s="309">
        <f t="shared" si="62"/>
        <v>60.67415730337079</v>
      </c>
    </row>
    <row r="608" spans="1:8" ht="16.5" customHeight="1">
      <c r="A608" s="118">
        <v>38115000</v>
      </c>
      <c r="B608" s="386" t="s">
        <v>116</v>
      </c>
      <c r="C608" s="31"/>
      <c r="D608" s="136" t="s">
        <v>802</v>
      </c>
      <c r="E608" s="68">
        <v>400000</v>
      </c>
      <c r="F608" s="68">
        <v>400000</v>
      </c>
      <c r="G608" s="68">
        <v>255000</v>
      </c>
      <c r="H608" s="224">
        <f t="shared" si="62"/>
        <v>63.74999999999999</v>
      </c>
    </row>
    <row r="609" spans="1:8" ht="18" customHeight="1" hidden="1">
      <c r="A609" s="118">
        <v>38115002</v>
      </c>
      <c r="B609" s="386" t="s">
        <v>116</v>
      </c>
      <c r="C609" s="31"/>
      <c r="D609" s="136" t="s">
        <v>803</v>
      </c>
      <c r="E609" s="68"/>
      <c r="F609" s="68"/>
      <c r="G609" s="68"/>
      <c r="H609" s="224" t="e">
        <f t="shared" si="62"/>
        <v>#DIV/0!</v>
      </c>
    </row>
    <row r="610" spans="1:8" ht="18" customHeight="1">
      <c r="A610" s="118">
        <v>38115003</v>
      </c>
      <c r="B610" s="386" t="s">
        <v>116</v>
      </c>
      <c r="C610" s="31"/>
      <c r="D610" s="136" t="s">
        <v>804</v>
      </c>
      <c r="E610" s="68">
        <v>5000</v>
      </c>
      <c r="F610" s="68">
        <v>5000</v>
      </c>
      <c r="G610" s="68"/>
      <c r="H610" s="224">
        <f t="shared" si="62"/>
        <v>0</v>
      </c>
    </row>
    <row r="611" spans="1:8" ht="18" customHeight="1">
      <c r="A611" s="118">
        <v>38115004</v>
      </c>
      <c r="B611" s="386" t="s">
        <v>116</v>
      </c>
      <c r="C611" s="31"/>
      <c r="D611" s="136" t="s">
        <v>666</v>
      </c>
      <c r="E611" s="68">
        <v>40000</v>
      </c>
      <c r="F611" s="68">
        <v>40000</v>
      </c>
      <c r="G611" s="68">
        <v>15000</v>
      </c>
      <c r="H611" s="224">
        <f t="shared" si="62"/>
        <v>37.5</v>
      </c>
    </row>
    <row r="612" spans="3:8" ht="25.5" customHeight="1">
      <c r="C612" s="357"/>
      <c r="D612" s="368" t="s">
        <v>805</v>
      </c>
      <c r="E612" s="320">
        <f>E614</f>
        <v>436000</v>
      </c>
      <c r="F612" s="320">
        <f>F614</f>
        <v>436000</v>
      </c>
      <c r="G612" s="320">
        <f>G614</f>
        <v>187216.79</v>
      </c>
      <c r="H612" s="304">
        <f t="shared" si="62"/>
        <v>42.93963073394495</v>
      </c>
    </row>
    <row r="613" spans="3:8" ht="24" customHeight="1">
      <c r="C613" s="592" t="s">
        <v>996</v>
      </c>
      <c r="D613" s="596" t="s">
        <v>20</v>
      </c>
      <c r="E613" s="595">
        <v>436000</v>
      </c>
      <c r="F613" s="595">
        <v>436000</v>
      </c>
      <c r="G613" s="595">
        <v>187216.79</v>
      </c>
      <c r="H613" s="597">
        <f t="shared" si="62"/>
        <v>42.93963073394495</v>
      </c>
    </row>
    <row r="614" spans="3:8" ht="22.5" customHeight="1">
      <c r="C614" s="628" t="s">
        <v>806</v>
      </c>
      <c r="D614" s="305" t="s">
        <v>807</v>
      </c>
      <c r="E614" s="306">
        <f>E615+E655+E663</f>
        <v>436000</v>
      </c>
      <c r="F614" s="306">
        <f>F615+F655+F663</f>
        <v>436000</v>
      </c>
      <c r="G614" s="306">
        <f>G615+G655+G663</f>
        <v>187216.79</v>
      </c>
      <c r="H614" s="306">
        <f t="shared" si="62"/>
        <v>42.93963073394495</v>
      </c>
    </row>
    <row r="615" spans="3:8" ht="23.25" customHeight="1">
      <c r="C615" s="630" t="s">
        <v>808</v>
      </c>
      <c r="D615" s="307" t="s">
        <v>809</v>
      </c>
      <c r="E615" s="308">
        <f>E618+E646</f>
        <v>264000</v>
      </c>
      <c r="F615" s="308">
        <f>F618+F646</f>
        <v>264000</v>
      </c>
      <c r="G615" s="308">
        <f>G618+G646</f>
        <v>114216.79000000001</v>
      </c>
      <c r="H615" s="308">
        <f t="shared" si="62"/>
        <v>43.26393560606061</v>
      </c>
    </row>
    <row r="616" spans="3:8" ht="23.25" customHeight="1">
      <c r="C616" s="598" t="s">
        <v>980</v>
      </c>
      <c r="D616" s="599" t="s">
        <v>871</v>
      </c>
      <c r="E616" s="601">
        <v>165400</v>
      </c>
      <c r="F616" s="601">
        <v>165400</v>
      </c>
      <c r="G616" s="601">
        <v>114216.79</v>
      </c>
      <c r="H616" s="600">
        <f t="shared" si="62"/>
        <v>69.05489117291414</v>
      </c>
    </row>
    <row r="617" spans="3:8" ht="23.25" customHeight="1">
      <c r="C617" s="598" t="s">
        <v>985</v>
      </c>
      <c r="D617" s="599" t="s">
        <v>865</v>
      </c>
      <c r="E617" s="601">
        <v>20000</v>
      </c>
      <c r="F617" s="601">
        <v>20000</v>
      </c>
      <c r="G617" s="601"/>
      <c r="H617" s="600">
        <f t="shared" si="62"/>
        <v>0</v>
      </c>
    </row>
    <row r="618" spans="3:8" ht="21.75" customHeight="1">
      <c r="C618" s="112">
        <v>3</v>
      </c>
      <c r="D618" s="112" t="s">
        <v>431</v>
      </c>
      <c r="E618" s="114">
        <f>E619+E627</f>
        <v>219000</v>
      </c>
      <c r="F618" s="114">
        <f>F619+F627</f>
        <v>219000</v>
      </c>
      <c r="G618" s="114">
        <f>G619+G627</f>
        <v>80236.69000000002</v>
      </c>
      <c r="H618" s="114">
        <f t="shared" si="62"/>
        <v>36.637757990867584</v>
      </c>
    </row>
    <row r="619" spans="3:8" ht="21.75" customHeight="1">
      <c r="C619" s="115">
        <v>31</v>
      </c>
      <c r="D619" s="116" t="s">
        <v>432</v>
      </c>
      <c r="E619" s="117">
        <f>E620+E622+E624</f>
        <v>135500</v>
      </c>
      <c r="F619" s="117">
        <f>F620+F622+F624</f>
        <v>135500</v>
      </c>
      <c r="G619" s="117">
        <f>G620+G622+G624</f>
        <v>73123.70000000001</v>
      </c>
      <c r="H619" s="117">
        <f t="shared" si="62"/>
        <v>53.965830258302596</v>
      </c>
    </row>
    <row r="620" spans="3:8" ht="18.75" customHeight="1">
      <c r="C620" s="27">
        <v>311</v>
      </c>
      <c r="D620" s="28" t="s">
        <v>440</v>
      </c>
      <c r="E620" s="69">
        <f>E621</f>
        <v>101500</v>
      </c>
      <c r="F620" s="69">
        <f>F621</f>
        <v>101500</v>
      </c>
      <c r="G620" s="69">
        <f>G621</f>
        <v>61152.73</v>
      </c>
      <c r="H620" s="218">
        <f t="shared" si="62"/>
        <v>60.248995073891635</v>
      </c>
    </row>
    <row r="621" spans="1:8" ht="16.5" customHeight="1">
      <c r="A621" s="118">
        <v>3111</v>
      </c>
      <c r="B621" s="386" t="s">
        <v>117</v>
      </c>
      <c r="C621" s="118">
        <v>3111</v>
      </c>
      <c r="D621" s="121" t="s">
        <v>441</v>
      </c>
      <c r="E621" s="68">
        <v>101500</v>
      </c>
      <c r="F621" s="68">
        <v>101500</v>
      </c>
      <c r="G621" s="68">
        <v>61152.73</v>
      </c>
      <c r="H621" s="224">
        <f t="shared" si="62"/>
        <v>60.248995073891635</v>
      </c>
    </row>
    <row r="622" spans="2:8" ht="18.75" customHeight="1">
      <c r="B622" s="386"/>
      <c r="C622" s="27">
        <v>312</v>
      </c>
      <c r="D622" s="28" t="s">
        <v>443</v>
      </c>
      <c r="E622" s="69">
        <f>E623</f>
        <v>15000</v>
      </c>
      <c r="F622" s="69">
        <f>F623</f>
        <v>15000</v>
      </c>
      <c r="G622" s="69">
        <f>G623</f>
        <v>7000</v>
      </c>
      <c r="H622" s="218">
        <f t="shared" si="62"/>
        <v>46.666666666666664</v>
      </c>
    </row>
    <row r="623" spans="1:8" ht="16.5" customHeight="1">
      <c r="A623" s="118">
        <v>3121</v>
      </c>
      <c r="B623" s="386" t="s">
        <v>117</v>
      </c>
      <c r="C623" s="118">
        <v>3121</v>
      </c>
      <c r="D623" s="121" t="s">
        <v>443</v>
      </c>
      <c r="E623" s="68">
        <v>15000</v>
      </c>
      <c r="F623" s="68">
        <v>15000</v>
      </c>
      <c r="G623" s="68">
        <v>7000</v>
      </c>
      <c r="H623" s="218">
        <f t="shared" si="62"/>
        <v>46.666666666666664</v>
      </c>
    </row>
    <row r="624" spans="2:13" ht="18" customHeight="1">
      <c r="B624" s="386"/>
      <c r="C624" s="27">
        <v>313</v>
      </c>
      <c r="D624" s="28" t="s">
        <v>444</v>
      </c>
      <c r="E624" s="69">
        <f>E625+E626</f>
        <v>19000</v>
      </c>
      <c r="F624" s="69">
        <f>F625+F626</f>
        <v>19000</v>
      </c>
      <c r="G624" s="69">
        <f>G625+G626</f>
        <v>4970.97</v>
      </c>
      <c r="H624" s="218">
        <f t="shared" si="62"/>
        <v>26.163000000000004</v>
      </c>
      <c r="M624" s="229"/>
    </row>
    <row r="625" spans="1:8" ht="17.25" customHeight="1">
      <c r="A625" s="118">
        <v>3132</v>
      </c>
      <c r="B625" s="386" t="s">
        <v>117</v>
      </c>
      <c r="C625" s="118">
        <v>3132</v>
      </c>
      <c r="D625" s="121" t="s">
        <v>162</v>
      </c>
      <c r="E625" s="68">
        <v>16500</v>
      </c>
      <c r="F625" s="68">
        <v>16500</v>
      </c>
      <c r="G625" s="68">
        <v>4970.97</v>
      </c>
      <c r="H625" s="224">
        <f t="shared" si="62"/>
        <v>30.12709090909091</v>
      </c>
    </row>
    <row r="626" spans="1:8" ht="17.25" customHeight="1">
      <c r="A626" s="118">
        <v>3133</v>
      </c>
      <c r="B626" s="386" t="s">
        <v>117</v>
      </c>
      <c r="C626" s="118">
        <v>3133</v>
      </c>
      <c r="D626" s="121" t="s">
        <v>163</v>
      </c>
      <c r="E626" s="68">
        <v>2500</v>
      </c>
      <c r="F626" s="68">
        <v>2500</v>
      </c>
      <c r="G626" s="68"/>
      <c r="H626" s="224">
        <f t="shared" si="62"/>
        <v>0</v>
      </c>
    </row>
    <row r="627" spans="3:8" ht="19.5" customHeight="1">
      <c r="C627" s="115">
        <v>32</v>
      </c>
      <c r="D627" s="116" t="s">
        <v>676</v>
      </c>
      <c r="E627" s="117">
        <f>E628+E631+E635+E642</f>
        <v>83500</v>
      </c>
      <c r="F627" s="117">
        <f>F628+F631+F635+F642</f>
        <v>83500</v>
      </c>
      <c r="G627" s="117">
        <f>G628+G631+G635+G642</f>
        <v>7112.990000000001</v>
      </c>
      <c r="H627" s="117">
        <f t="shared" si="62"/>
        <v>8.518550898203593</v>
      </c>
    </row>
    <row r="628" spans="3:8" ht="20.25" customHeight="1">
      <c r="C628" s="27">
        <v>321</v>
      </c>
      <c r="D628" s="28" t="s">
        <v>449</v>
      </c>
      <c r="E628" s="326">
        <f>E629+E630</f>
        <v>3000</v>
      </c>
      <c r="F628" s="326">
        <f>F629+F630</f>
        <v>3000</v>
      </c>
      <c r="G628" s="326">
        <f>G629+G630</f>
        <v>454</v>
      </c>
      <c r="H628" s="309">
        <f t="shared" si="62"/>
        <v>15.133333333333333</v>
      </c>
    </row>
    <row r="629" spans="1:8" ht="16.5" customHeight="1">
      <c r="A629" s="118">
        <v>3211</v>
      </c>
      <c r="B629" s="386" t="s">
        <v>117</v>
      </c>
      <c r="C629" s="118">
        <v>3211</v>
      </c>
      <c r="D629" s="132" t="s">
        <v>450</v>
      </c>
      <c r="E629" s="68">
        <v>1000</v>
      </c>
      <c r="F629" s="68">
        <v>1000</v>
      </c>
      <c r="G629" s="68">
        <v>454</v>
      </c>
      <c r="H629" s="224">
        <f t="shared" si="62"/>
        <v>45.4</v>
      </c>
    </row>
    <row r="630" spans="1:8" ht="15.75" customHeight="1">
      <c r="A630" s="402">
        <v>3213</v>
      </c>
      <c r="B630" s="386" t="s">
        <v>117</v>
      </c>
      <c r="C630" s="118">
        <v>3213</v>
      </c>
      <c r="D630" s="121" t="s">
        <v>452</v>
      </c>
      <c r="E630" s="68">
        <v>2000</v>
      </c>
      <c r="F630" s="68">
        <v>2000</v>
      </c>
      <c r="G630" s="68"/>
      <c r="H630" s="224">
        <f t="shared" si="62"/>
        <v>0</v>
      </c>
    </row>
    <row r="631" spans="1:8" ht="21" customHeight="1">
      <c r="A631" s="402"/>
      <c r="B631" s="386"/>
      <c r="C631" s="27">
        <v>322</v>
      </c>
      <c r="D631" s="28" t="s">
        <v>810</v>
      </c>
      <c r="E631" s="326">
        <f>E632+E633+E634</f>
        <v>19000</v>
      </c>
      <c r="F631" s="326">
        <f>F632+F633+F634</f>
        <v>19000</v>
      </c>
      <c r="G631" s="326">
        <f>G632+G633+G634</f>
        <v>3440.78</v>
      </c>
      <c r="H631" s="251">
        <f t="shared" si="62"/>
        <v>18.109368421052633</v>
      </c>
    </row>
    <row r="632" spans="1:8" ht="17.25" customHeight="1">
      <c r="A632" s="118">
        <v>3221</v>
      </c>
      <c r="B632" s="386" t="s">
        <v>117</v>
      </c>
      <c r="C632" s="118">
        <v>3221</v>
      </c>
      <c r="D632" s="121" t="s">
        <v>811</v>
      </c>
      <c r="E632" s="68">
        <v>15000</v>
      </c>
      <c r="F632" s="68">
        <v>15000</v>
      </c>
      <c r="G632" s="68">
        <v>3440.78</v>
      </c>
      <c r="H632" s="224">
        <f t="shared" si="62"/>
        <v>22.938533333333336</v>
      </c>
    </row>
    <row r="633" spans="1:8" ht="16.5" customHeight="1">
      <c r="A633" s="402">
        <v>2223</v>
      </c>
      <c r="B633" s="386" t="s">
        <v>117</v>
      </c>
      <c r="C633" s="118">
        <v>3223</v>
      </c>
      <c r="D633" s="121" t="s">
        <v>457</v>
      </c>
      <c r="E633" s="68">
        <v>2000</v>
      </c>
      <c r="F633" s="68">
        <v>2000</v>
      </c>
      <c r="G633" s="68"/>
      <c r="H633" s="224">
        <f t="shared" si="62"/>
        <v>0</v>
      </c>
    </row>
    <row r="634" spans="1:8" ht="15" customHeight="1">
      <c r="A634" s="402">
        <v>3225</v>
      </c>
      <c r="B634" s="386" t="s">
        <v>117</v>
      </c>
      <c r="C634" s="118">
        <v>3225</v>
      </c>
      <c r="D634" s="121" t="s">
        <v>459</v>
      </c>
      <c r="E634" s="68">
        <v>2000</v>
      </c>
      <c r="F634" s="68">
        <v>2000</v>
      </c>
      <c r="G634" s="68"/>
      <c r="H634" s="224">
        <f t="shared" si="62"/>
        <v>0</v>
      </c>
    </row>
    <row r="635" spans="1:8" ht="16.5" customHeight="1">
      <c r="A635" s="402"/>
      <c r="B635" s="386"/>
      <c r="C635" s="27">
        <v>323</v>
      </c>
      <c r="D635" s="28" t="s">
        <v>812</v>
      </c>
      <c r="E635" s="326">
        <f>E636+E637+E638+E639+E640+E641</f>
        <v>51500</v>
      </c>
      <c r="F635" s="326">
        <f>F636+F637+F638+F639+F640+F641</f>
        <v>51500</v>
      </c>
      <c r="G635" s="326">
        <f>G636+G637+G638+G639+G640+G641</f>
        <v>2191.4300000000003</v>
      </c>
      <c r="H635" s="251">
        <f t="shared" si="62"/>
        <v>4.255203883495146</v>
      </c>
    </row>
    <row r="636" spans="1:8" ht="17.25" customHeight="1">
      <c r="A636" s="118">
        <v>3231</v>
      </c>
      <c r="B636" s="386" t="s">
        <v>117</v>
      </c>
      <c r="C636" s="118">
        <v>3231</v>
      </c>
      <c r="D636" s="121" t="s">
        <v>813</v>
      </c>
      <c r="E636" s="68">
        <v>6000</v>
      </c>
      <c r="F636" s="68">
        <v>6000</v>
      </c>
      <c r="G636" s="68">
        <v>1278.93</v>
      </c>
      <c r="H636" s="224">
        <f t="shared" si="62"/>
        <v>21.3155</v>
      </c>
    </row>
    <row r="637" spans="1:8" ht="17.25" customHeight="1">
      <c r="A637" s="118">
        <v>3232</v>
      </c>
      <c r="B637" s="386" t="s">
        <v>117</v>
      </c>
      <c r="C637" s="118">
        <v>3232</v>
      </c>
      <c r="D637" s="121" t="s">
        <v>664</v>
      </c>
      <c r="E637" s="68">
        <v>10000</v>
      </c>
      <c r="F637" s="68">
        <v>10000</v>
      </c>
      <c r="G637" s="68">
        <v>662.5</v>
      </c>
      <c r="H637" s="224">
        <f t="shared" si="62"/>
        <v>6.625</v>
      </c>
    </row>
    <row r="638" spans="1:8" ht="18.75" customHeight="1">
      <c r="A638" s="118">
        <v>3233</v>
      </c>
      <c r="B638" s="386" t="s">
        <v>117</v>
      </c>
      <c r="C638" s="118">
        <v>3233</v>
      </c>
      <c r="D638" s="121" t="s">
        <v>463</v>
      </c>
      <c r="E638" s="68">
        <v>22500</v>
      </c>
      <c r="F638" s="68">
        <v>22500</v>
      </c>
      <c r="G638" s="68"/>
      <c r="H638" s="224">
        <f t="shared" si="62"/>
        <v>0</v>
      </c>
    </row>
    <row r="639" spans="1:8" ht="18" customHeight="1">
      <c r="A639" s="118">
        <v>3235</v>
      </c>
      <c r="B639" s="386" t="s">
        <v>117</v>
      </c>
      <c r="C639" s="118">
        <v>3235</v>
      </c>
      <c r="D639" s="121" t="s">
        <v>128</v>
      </c>
      <c r="E639" s="68">
        <v>2500</v>
      </c>
      <c r="F639" s="68">
        <v>2500</v>
      </c>
      <c r="G639" s="68"/>
      <c r="H639" s="224">
        <f t="shared" si="62"/>
        <v>0</v>
      </c>
    </row>
    <row r="640" spans="1:8" ht="17.25" customHeight="1">
      <c r="A640" s="118">
        <v>3237</v>
      </c>
      <c r="B640" s="386" t="s">
        <v>117</v>
      </c>
      <c r="C640" s="118">
        <v>3237</v>
      </c>
      <c r="D640" s="121" t="s">
        <v>164</v>
      </c>
      <c r="E640" s="68">
        <v>10000</v>
      </c>
      <c r="F640" s="68">
        <v>10000</v>
      </c>
      <c r="G640" s="68"/>
      <c r="H640" s="224">
        <f t="shared" si="62"/>
        <v>0</v>
      </c>
    </row>
    <row r="641" spans="1:8" ht="16.5" customHeight="1">
      <c r="A641" s="312">
        <v>3238</v>
      </c>
      <c r="B641" s="386" t="s">
        <v>117</v>
      </c>
      <c r="C641" s="118">
        <v>3238</v>
      </c>
      <c r="D641" s="121" t="s">
        <v>569</v>
      </c>
      <c r="E641" s="68">
        <v>500</v>
      </c>
      <c r="F641" s="68">
        <v>500</v>
      </c>
      <c r="G641" s="68">
        <v>250</v>
      </c>
      <c r="H641" s="224">
        <f t="shared" si="62"/>
        <v>50</v>
      </c>
    </row>
    <row r="642" spans="1:8" ht="15.75" customHeight="1">
      <c r="A642" s="402"/>
      <c r="B642" s="386"/>
      <c r="C642" s="27">
        <v>329</v>
      </c>
      <c r="D642" s="28" t="s">
        <v>634</v>
      </c>
      <c r="E642" s="326">
        <f>E643+E645</f>
        <v>10000</v>
      </c>
      <c r="F642" s="326">
        <f>F643+F645</f>
        <v>10000</v>
      </c>
      <c r="G642" s="326">
        <f>G643+G645</f>
        <v>1026.78</v>
      </c>
      <c r="H642" s="309">
        <f t="shared" si="62"/>
        <v>10.2678</v>
      </c>
    </row>
    <row r="643" spans="1:8" ht="16.5" customHeight="1">
      <c r="A643" s="118">
        <v>3294</v>
      </c>
      <c r="B643" s="386" t="s">
        <v>117</v>
      </c>
      <c r="C643" s="118">
        <v>3294</v>
      </c>
      <c r="D643" s="121" t="s">
        <v>165</v>
      </c>
      <c r="E643" s="358"/>
      <c r="F643" s="358"/>
      <c r="G643" s="358">
        <v>500</v>
      </c>
      <c r="H643" s="631" t="e">
        <f t="shared" si="62"/>
        <v>#DIV/0!</v>
      </c>
    </row>
    <row r="644" spans="1:8" ht="15" customHeight="1" hidden="1">
      <c r="A644" s="118"/>
      <c r="B644" s="386"/>
      <c r="C644" s="118"/>
      <c r="D644" s="121"/>
      <c r="E644" s="358"/>
      <c r="F644" s="358"/>
      <c r="G644" s="358"/>
      <c r="H644" s="224"/>
    </row>
    <row r="645" spans="1:8" ht="15.75" customHeight="1">
      <c r="A645" s="118">
        <v>3299</v>
      </c>
      <c r="B645" s="386" t="s">
        <v>117</v>
      </c>
      <c r="C645" s="118">
        <v>3299</v>
      </c>
      <c r="D645" s="121" t="s">
        <v>166</v>
      </c>
      <c r="E645" s="68">
        <v>10000</v>
      </c>
      <c r="F645" s="68">
        <v>10000</v>
      </c>
      <c r="G645" s="68">
        <v>526.78</v>
      </c>
      <c r="H645" s="224">
        <f t="shared" si="62"/>
        <v>5.267799999999999</v>
      </c>
    </row>
    <row r="646" spans="1:8" ht="20.25" customHeight="1">
      <c r="A646" s="402"/>
      <c r="B646" s="386"/>
      <c r="C646" s="112">
        <v>4</v>
      </c>
      <c r="D646" s="112" t="s">
        <v>652</v>
      </c>
      <c r="E646" s="114">
        <f>E647</f>
        <v>45000</v>
      </c>
      <c r="F646" s="114">
        <f>F647</f>
        <v>45000</v>
      </c>
      <c r="G646" s="114">
        <f>G647</f>
        <v>33980.1</v>
      </c>
      <c r="H646" s="114">
        <f t="shared" si="62"/>
        <v>75.51133333333333</v>
      </c>
    </row>
    <row r="647" spans="1:8" ht="18.75" customHeight="1">
      <c r="A647" s="402"/>
      <c r="B647" s="386"/>
      <c r="C647" s="115">
        <v>42</v>
      </c>
      <c r="D647" s="116" t="s">
        <v>516</v>
      </c>
      <c r="E647" s="117">
        <f>E648+E653</f>
        <v>45000</v>
      </c>
      <c r="F647" s="117">
        <f>F648+F653</f>
        <v>45000</v>
      </c>
      <c r="G647" s="117">
        <f>G648+G653</f>
        <v>33980.1</v>
      </c>
      <c r="H647" s="117">
        <f t="shared" si="62"/>
        <v>75.51133333333333</v>
      </c>
    </row>
    <row r="648" spans="1:8" ht="19.5" customHeight="1">
      <c r="A648" s="402"/>
      <c r="B648" s="386"/>
      <c r="C648" s="27">
        <v>422</v>
      </c>
      <c r="D648" s="28" t="s">
        <v>816</v>
      </c>
      <c r="E648" s="69">
        <f>E649+E650+E651+E652</f>
        <v>20000</v>
      </c>
      <c r="F648" s="69">
        <f>F649+F650+F651+F652</f>
        <v>20000</v>
      </c>
      <c r="G648" s="69">
        <f>G649+G650+G651+G652</f>
        <v>25100</v>
      </c>
      <c r="H648" s="218">
        <f t="shared" si="62"/>
        <v>125.49999999999999</v>
      </c>
    </row>
    <row r="649" spans="1:8" ht="20.25" customHeight="1">
      <c r="A649" s="402">
        <v>4221</v>
      </c>
      <c r="B649" s="386" t="s">
        <v>117</v>
      </c>
      <c r="C649" s="118">
        <v>4221</v>
      </c>
      <c r="D649" s="121" t="s">
        <v>521</v>
      </c>
      <c r="E649" s="68">
        <v>10000</v>
      </c>
      <c r="F649" s="68">
        <v>10000</v>
      </c>
      <c r="G649" s="68"/>
      <c r="H649" s="224">
        <f t="shared" si="62"/>
        <v>0</v>
      </c>
    </row>
    <row r="650" spans="1:8" ht="21" customHeight="1">
      <c r="A650" s="402">
        <v>4222</v>
      </c>
      <c r="B650" s="386" t="s">
        <v>117</v>
      </c>
      <c r="C650" s="118">
        <v>4222</v>
      </c>
      <c r="D650" s="121" t="s">
        <v>817</v>
      </c>
      <c r="E650" s="68">
        <v>5000</v>
      </c>
      <c r="F650" s="68">
        <v>5000</v>
      </c>
      <c r="G650" s="68"/>
      <c r="H650" s="224">
        <f t="shared" si="62"/>
        <v>0</v>
      </c>
    </row>
    <row r="651" spans="1:8" ht="19.5" customHeight="1">
      <c r="A651" s="80">
        <v>4223</v>
      </c>
      <c r="B651" s="383" t="s">
        <v>117</v>
      </c>
      <c r="C651" s="118">
        <v>4223</v>
      </c>
      <c r="D651" s="121" t="s">
        <v>523</v>
      </c>
      <c r="E651" s="68">
        <v>5000</v>
      </c>
      <c r="F651" s="68">
        <v>5000</v>
      </c>
      <c r="G651" s="68"/>
      <c r="H651" s="224">
        <f t="shared" si="62"/>
        <v>0</v>
      </c>
    </row>
    <row r="652" spans="3:8" ht="19.5" customHeight="1">
      <c r="C652" s="118">
        <v>4227</v>
      </c>
      <c r="D652" s="119" t="s">
        <v>1047</v>
      </c>
      <c r="E652" s="120"/>
      <c r="F652" s="120"/>
      <c r="G652" s="120">
        <v>25100</v>
      </c>
      <c r="H652" s="631" t="e">
        <f t="shared" si="62"/>
        <v>#DIV/0!</v>
      </c>
    </row>
    <row r="653" spans="3:8" ht="18" customHeight="1">
      <c r="C653" s="27">
        <v>424</v>
      </c>
      <c r="D653" s="28" t="s">
        <v>818</v>
      </c>
      <c r="E653" s="69">
        <f>E654</f>
        <v>25000</v>
      </c>
      <c r="F653" s="69">
        <f>F654</f>
        <v>25000</v>
      </c>
      <c r="G653" s="69">
        <f>G654</f>
        <v>8880.1</v>
      </c>
      <c r="H653" s="309">
        <f t="shared" si="62"/>
        <v>35.5204</v>
      </c>
    </row>
    <row r="654" spans="1:8" ht="16.5" customHeight="1">
      <c r="A654" s="118">
        <v>4241</v>
      </c>
      <c r="B654" s="383" t="s">
        <v>117</v>
      </c>
      <c r="C654" s="118">
        <v>4241</v>
      </c>
      <c r="D654" s="121" t="s">
        <v>167</v>
      </c>
      <c r="E654" s="68">
        <v>25000</v>
      </c>
      <c r="F654" s="68">
        <v>25000</v>
      </c>
      <c r="G654" s="68">
        <v>8880.1</v>
      </c>
      <c r="H654" s="224">
        <f t="shared" si="62"/>
        <v>35.5204</v>
      </c>
    </row>
    <row r="655" spans="3:8" ht="21.75" customHeight="1">
      <c r="C655" s="630" t="s">
        <v>819</v>
      </c>
      <c r="D655" s="307" t="s">
        <v>820</v>
      </c>
      <c r="E655" s="308">
        <f>E657</f>
        <v>142000</v>
      </c>
      <c r="F655" s="308">
        <f>F657</f>
        <v>142000</v>
      </c>
      <c r="G655" s="308">
        <f>G657</f>
        <v>73000</v>
      </c>
      <c r="H655" s="308">
        <f t="shared" si="62"/>
        <v>51.40845070422535</v>
      </c>
    </row>
    <row r="656" spans="3:8" ht="21.75" customHeight="1">
      <c r="C656" s="598" t="s">
        <v>980</v>
      </c>
      <c r="D656" s="599" t="s">
        <v>871</v>
      </c>
      <c r="E656" s="601">
        <v>142000</v>
      </c>
      <c r="F656" s="601">
        <v>142000</v>
      </c>
      <c r="G656" s="601">
        <v>73000</v>
      </c>
      <c r="H656" s="600">
        <f>G656/F656*100</f>
        <v>51.40845070422535</v>
      </c>
    </row>
    <row r="657" spans="3:8" ht="18.75" customHeight="1">
      <c r="C657" s="112">
        <v>3</v>
      </c>
      <c r="D657" s="112" t="s">
        <v>431</v>
      </c>
      <c r="E657" s="114">
        <f aca="true" t="shared" si="63" ref="E657:G658">E658</f>
        <v>142000</v>
      </c>
      <c r="F657" s="114">
        <f t="shared" si="63"/>
        <v>142000</v>
      </c>
      <c r="G657" s="114">
        <f t="shared" si="63"/>
        <v>73000</v>
      </c>
      <c r="H657" s="114">
        <f t="shared" si="62"/>
        <v>51.40845070422535</v>
      </c>
    </row>
    <row r="658" spans="3:8" ht="18.75" customHeight="1">
      <c r="C658" s="115">
        <v>38</v>
      </c>
      <c r="D658" s="116" t="s">
        <v>686</v>
      </c>
      <c r="E658" s="117">
        <f t="shared" si="63"/>
        <v>142000</v>
      </c>
      <c r="F658" s="117">
        <f t="shared" si="63"/>
        <v>142000</v>
      </c>
      <c r="G658" s="117">
        <f t="shared" si="63"/>
        <v>73000</v>
      </c>
      <c r="H658" s="117">
        <f t="shared" si="62"/>
        <v>51.40845070422535</v>
      </c>
    </row>
    <row r="659" spans="3:8" ht="17.25" customHeight="1">
      <c r="C659" s="27">
        <v>381</v>
      </c>
      <c r="D659" s="28" t="s">
        <v>499</v>
      </c>
      <c r="E659" s="69">
        <f>E660+E661+E662</f>
        <v>142000</v>
      </c>
      <c r="F659" s="69">
        <f>F660+F661+F662</f>
        <v>142000</v>
      </c>
      <c r="G659" s="69">
        <f>G660+G661+G662</f>
        <v>73000</v>
      </c>
      <c r="H659" s="218">
        <f t="shared" si="62"/>
        <v>51.40845070422535</v>
      </c>
    </row>
    <row r="660" spans="1:8" ht="15" customHeight="1">
      <c r="A660" s="118">
        <v>38114104</v>
      </c>
      <c r="B660" s="383" t="s">
        <v>118</v>
      </c>
      <c r="C660" s="118"/>
      <c r="D660" s="121" t="s">
        <v>821</v>
      </c>
      <c r="E660" s="68">
        <v>120000</v>
      </c>
      <c r="F660" s="68">
        <v>120000</v>
      </c>
      <c r="G660" s="68">
        <v>45000</v>
      </c>
      <c r="H660" s="224">
        <f t="shared" si="62"/>
        <v>37.5</v>
      </c>
    </row>
    <row r="661" spans="1:8" ht="14.25">
      <c r="A661" s="118">
        <v>38114115</v>
      </c>
      <c r="B661" s="383" t="s">
        <v>118</v>
      </c>
      <c r="C661" s="118"/>
      <c r="D661" s="121" t="s">
        <v>814</v>
      </c>
      <c r="E661" s="68">
        <v>5000</v>
      </c>
      <c r="F661" s="68">
        <v>5000</v>
      </c>
      <c r="G661" s="68">
        <v>5000</v>
      </c>
      <c r="H661" s="224">
        <f t="shared" si="62"/>
        <v>100</v>
      </c>
    </row>
    <row r="662" spans="1:8" ht="14.25">
      <c r="A662" s="118">
        <v>38114113</v>
      </c>
      <c r="B662" s="383" t="s">
        <v>118</v>
      </c>
      <c r="C662" s="118"/>
      <c r="D662" s="121" t="s">
        <v>815</v>
      </c>
      <c r="E662" s="68">
        <v>17000</v>
      </c>
      <c r="F662" s="68">
        <v>17000</v>
      </c>
      <c r="G662" s="68">
        <v>23000</v>
      </c>
      <c r="H662" s="224">
        <f t="shared" si="62"/>
        <v>135.29411764705884</v>
      </c>
    </row>
    <row r="663" spans="3:8" ht="22.5" customHeight="1">
      <c r="C663" s="626" t="s">
        <v>693</v>
      </c>
      <c r="D663" s="307" t="s">
        <v>822</v>
      </c>
      <c r="E663" s="359">
        <f aca="true" t="shared" si="64" ref="E663:G666">E664</f>
        <v>30000</v>
      </c>
      <c r="F663" s="359">
        <f t="shared" si="64"/>
        <v>30000</v>
      </c>
      <c r="G663" s="359">
        <f>G664</f>
        <v>0</v>
      </c>
      <c r="H663" s="308">
        <f t="shared" si="62"/>
        <v>0</v>
      </c>
    </row>
    <row r="664" spans="3:8" ht="21.75" customHeight="1">
      <c r="C664" s="112">
        <v>4</v>
      </c>
      <c r="D664" s="112" t="s">
        <v>652</v>
      </c>
      <c r="E664" s="114">
        <f t="shared" si="64"/>
        <v>30000</v>
      </c>
      <c r="F664" s="114">
        <f t="shared" si="64"/>
        <v>30000</v>
      </c>
      <c r="G664" s="114">
        <f t="shared" si="64"/>
        <v>0</v>
      </c>
      <c r="H664" s="114">
        <f t="shared" si="62"/>
        <v>0</v>
      </c>
    </row>
    <row r="665" spans="3:8" ht="20.25" customHeight="1">
      <c r="C665" s="115">
        <v>42</v>
      </c>
      <c r="D665" s="116" t="s">
        <v>516</v>
      </c>
      <c r="E665" s="117">
        <f t="shared" si="64"/>
        <v>30000</v>
      </c>
      <c r="F665" s="117">
        <f t="shared" si="64"/>
        <v>30000</v>
      </c>
      <c r="G665" s="117">
        <f t="shared" si="64"/>
        <v>0</v>
      </c>
      <c r="H665" s="117">
        <f t="shared" si="62"/>
        <v>0</v>
      </c>
    </row>
    <row r="666" spans="3:8" ht="18.75" customHeight="1">
      <c r="C666" s="27">
        <v>424</v>
      </c>
      <c r="D666" s="28" t="s">
        <v>818</v>
      </c>
      <c r="E666" s="69">
        <f t="shared" si="64"/>
        <v>30000</v>
      </c>
      <c r="F666" s="69">
        <f t="shared" si="64"/>
        <v>30000</v>
      </c>
      <c r="G666" s="69">
        <f t="shared" si="64"/>
        <v>0</v>
      </c>
      <c r="H666" s="218">
        <f t="shared" si="62"/>
        <v>0</v>
      </c>
    </row>
    <row r="667" spans="1:8" ht="19.5" customHeight="1">
      <c r="A667" s="80">
        <v>4242</v>
      </c>
      <c r="B667" s="383" t="s">
        <v>694</v>
      </c>
      <c r="C667" s="118">
        <v>4242</v>
      </c>
      <c r="D667" s="121" t="s">
        <v>795</v>
      </c>
      <c r="E667" s="68">
        <v>30000</v>
      </c>
      <c r="F667" s="68">
        <v>30000</v>
      </c>
      <c r="G667" s="68"/>
      <c r="H667" s="224">
        <f t="shared" si="62"/>
        <v>0</v>
      </c>
    </row>
    <row r="668" spans="3:8" ht="22.5" customHeight="1">
      <c r="C668" s="360"/>
      <c r="D668" s="368" t="s">
        <v>823</v>
      </c>
      <c r="E668" s="320">
        <f>E670</f>
        <v>174000</v>
      </c>
      <c r="F668" s="320">
        <f>F670</f>
        <v>174000</v>
      </c>
      <c r="G668" s="320">
        <f>G670</f>
        <v>75000</v>
      </c>
      <c r="H668" s="320">
        <f t="shared" si="62"/>
        <v>43.103448275862064</v>
      </c>
    </row>
    <row r="669" spans="3:8" ht="22.5" customHeight="1">
      <c r="C669" s="592" t="s">
        <v>997</v>
      </c>
      <c r="D669" s="596" t="s">
        <v>904</v>
      </c>
      <c r="E669" s="595">
        <v>174000</v>
      </c>
      <c r="F669" s="595">
        <v>174000</v>
      </c>
      <c r="G669" s="595">
        <v>75000</v>
      </c>
      <c r="H669" s="597">
        <f>G669/F669*100</f>
        <v>43.103448275862064</v>
      </c>
    </row>
    <row r="670" spans="3:8" ht="22.5" customHeight="1">
      <c r="C670" s="225" t="s">
        <v>824</v>
      </c>
      <c r="D670" s="305" t="s">
        <v>825</v>
      </c>
      <c r="E670" s="306">
        <f aca="true" t="shared" si="65" ref="E670:G675">E671</f>
        <v>174000</v>
      </c>
      <c r="F670" s="306">
        <f t="shared" si="65"/>
        <v>174000</v>
      </c>
      <c r="G670" s="306">
        <f t="shared" si="65"/>
        <v>75000</v>
      </c>
      <c r="H670" s="306">
        <f t="shared" si="62"/>
        <v>43.103448275862064</v>
      </c>
    </row>
    <row r="671" spans="3:8" ht="20.25" customHeight="1">
      <c r="C671" s="229" t="s">
        <v>826</v>
      </c>
      <c r="D671" s="307" t="s">
        <v>827</v>
      </c>
      <c r="E671" s="308">
        <f>E673</f>
        <v>174000</v>
      </c>
      <c r="F671" s="308">
        <f>F673</f>
        <v>174000</v>
      </c>
      <c r="G671" s="308">
        <f>G673</f>
        <v>75000</v>
      </c>
      <c r="H671" s="308">
        <f t="shared" si="62"/>
        <v>43.103448275862064</v>
      </c>
    </row>
    <row r="672" spans="3:8" ht="20.25" customHeight="1">
      <c r="C672" s="598" t="s">
        <v>980</v>
      </c>
      <c r="D672" s="599" t="s">
        <v>871</v>
      </c>
      <c r="E672" s="601">
        <v>174000</v>
      </c>
      <c r="F672" s="601">
        <v>174000</v>
      </c>
      <c r="G672" s="601">
        <v>75000</v>
      </c>
      <c r="H672" s="600">
        <f t="shared" si="62"/>
        <v>43.103448275862064</v>
      </c>
    </row>
    <row r="673" spans="3:8" ht="20.25" customHeight="1">
      <c r="C673" s="112">
        <v>3</v>
      </c>
      <c r="D673" s="112" t="s">
        <v>431</v>
      </c>
      <c r="E673" s="114">
        <f t="shared" si="65"/>
        <v>174000</v>
      </c>
      <c r="F673" s="114">
        <f t="shared" si="65"/>
        <v>174000</v>
      </c>
      <c r="G673" s="114">
        <f t="shared" si="65"/>
        <v>75000</v>
      </c>
      <c r="H673" s="114">
        <f t="shared" si="62"/>
        <v>43.103448275862064</v>
      </c>
    </row>
    <row r="674" spans="3:8" ht="18" customHeight="1">
      <c r="C674" s="115">
        <v>38</v>
      </c>
      <c r="D674" s="116" t="s">
        <v>686</v>
      </c>
      <c r="E674" s="117">
        <f t="shared" si="65"/>
        <v>174000</v>
      </c>
      <c r="F674" s="117">
        <f t="shared" si="65"/>
        <v>174000</v>
      </c>
      <c r="G674" s="117">
        <f t="shared" si="65"/>
        <v>75000</v>
      </c>
      <c r="H674" s="117">
        <f t="shared" si="62"/>
        <v>43.103448275862064</v>
      </c>
    </row>
    <row r="675" spans="3:8" ht="16.5" customHeight="1">
      <c r="C675" s="27">
        <v>381</v>
      </c>
      <c r="D675" s="28" t="s">
        <v>499</v>
      </c>
      <c r="E675" s="69">
        <f t="shared" si="65"/>
        <v>174000</v>
      </c>
      <c r="F675" s="69">
        <f t="shared" si="65"/>
        <v>174000</v>
      </c>
      <c r="G675" s="69">
        <f t="shared" si="65"/>
        <v>75000</v>
      </c>
      <c r="H675" s="218">
        <f t="shared" si="62"/>
        <v>43.103448275862064</v>
      </c>
    </row>
    <row r="676" spans="3:8" ht="16.5" customHeight="1">
      <c r="C676" s="134">
        <v>3811</v>
      </c>
      <c r="D676" s="135" t="s">
        <v>500</v>
      </c>
      <c r="E676" s="69">
        <f>E677+E678+E679+E680+E681+E682+E683</f>
        <v>174000</v>
      </c>
      <c r="F676" s="69">
        <f>F677+F678+F679+F680+F681+F682+F683</f>
        <v>174000</v>
      </c>
      <c r="G676" s="69">
        <f>G677+G678+G679+G680+G681+G682+G683</f>
        <v>75000</v>
      </c>
      <c r="H676" s="309">
        <f t="shared" si="62"/>
        <v>43.103448275862064</v>
      </c>
    </row>
    <row r="677" spans="1:8" ht="14.25">
      <c r="A677" s="118">
        <v>38114006</v>
      </c>
      <c r="B677" s="383" t="s">
        <v>119</v>
      </c>
      <c r="C677" s="118"/>
      <c r="D677" s="136" t="s">
        <v>828</v>
      </c>
      <c r="E677" s="68">
        <v>15000</v>
      </c>
      <c r="F677" s="68">
        <v>15000</v>
      </c>
      <c r="G677" s="68">
        <v>5000</v>
      </c>
      <c r="H677" s="224">
        <f t="shared" si="62"/>
        <v>33.33333333333333</v>
      </c>
    </row>
    <row r="678" spans="1:8" ht="14.25">
      <c r="A678" s="118">
        <v>38114000</v>
      </c>
      <c r="B678" s="383" t="s">
        <v>119</v>
      </c>
      <c r="C678" s="118"/>
      <c r="D678" s="136" t="s">
        <v>829</v>
      </c>
      <c r="E678" s="68">
        <v>5000</v>
      </c>
      <c r="F678" s="68">
        <v>5000</v>
      </c>
      <c r="G678" s="68">
        <v>2000</v>
      </c>
      <c r="H678" s="224">
        <f t="shared" si="62"/>
        <v>40</v>
      </c>
    </row>
    <row r="679" spans="1:8" ht="14.25">
      <c r="A679" s="118">
        <v>38114001</v>
      </c>
      <c r="B679" s="383" t="s">
        <v>119</v>
      </c>
      <c r="C679" s="118"/>
      <c r="D679" s="136" t="s">
        <v>830</v>
      </c>
      <c r="E679" s="68">
        <v>8000</v>
      </c>
      <c r="F679" s="68">
        <v>8000</v>
      </c>
      <c r="G679" s="68">
        <v>8000</v>
      </c>
      <c r="H679" s="133">
        <f t="shared" si="62"/>
        <v>100</v>
      </c>
    </row>
    <row r="680" spans="1:8" ht="14.25">
      <c r="A680" s="118">
        <v>38114002</v>
      </c>
      <c r="B680" s="383" t="s">
        <v>119</v>
      </c>
      <c r="C680" s="118"/>
      <c r="D680" s="136" t="s">
        <v>831</v>
      </c>
      <c r="E680" s="68">
        <v>8000</v>
      </c>
      <c r="F680" s="68">
        <v>8000</v>
      </c>
      <c r="G680" s="68">
        <v>3000</v>
      </c>
      <c r="H680" s="224">
        <f t="shared" si="62"/>
        <v>37.5</v>
      </c>
    </row>
    <row r="681" spans="1:8" ht="14.25">
      <c r="A681" s="118">
        <v>38114003</v>
      </c>
      <c r="B681" s="383" t="s">
        <v>119</v>
      </c>
      <c r="C681" s="118"/>
      <c r="D681" s="136" t="s">
        <v>832</v>
      </c>
      <c r="E681" s="68">
        <v>8000</v>
      </c>
      <c r="F681" s="68">
        <v>8000</v>
      </c>
      <c r="G681" s="68">
        <v>4000</v>
      </c>
      <c r="H681" s="224">
        <f aca="true" t="shared" si="66" ref="H681:H760">G681/F681*100</f>
        <v>50</v>
      </c>
    </row>
    <row r="682" spans="1:8" ht="15.75" customHeight="1">
      <c r="A682" s="388">
        <v>38114004</v>
      </c>
      <c r="B682" s="383" t="s">
        <v>119</v>
      </c>
      <c r="C682" s="388"/>
      <c r="D682" s="136" t="s">
        <v>833</v>
      </c>
      <c r="E682" s="120">
        <v>10000</v>
      </c>
      <c r="F682" s="120">
        <v>10000</v>
      </c>
      <c r="G682" s="120">
        <v>3000</v>
      </c>
      <c r="H682" s="224">
        <f t="shared" si="66"/>
        <v>30</v>
      </c>
    </row>
    <row r="683" spans="1:8" ht="15.75" customHeight="1">
      <c r="A683" s="123">
        <v>38114005</v>
      </c>
      <c r="B683" s="383" t="s">
        <v>119</v>
      </c>
      <c r="C683" s="123"/>
      <c r="D683" s="136" t="s">
        <v>834</v>
      </c>
      <c r="E683" s="68">
        <v>120000</v>
      </c>
      <c r="F683" s="68">
        <v>120000</v>
      </c>
      <c r="G683" s="68">
        <v>50000</v>
      </c>
      <c r="H683" s="224">
        <f t="shared" si="66"/>
        <v>41.66666666666667</v>
      </c>
    </row>
    <row r="684" spans="3:8" ht="22.5" customHeight="1">
      <c r="C684" s="360"/>
      <c r="D684" s="380" t="s">
        <v>835</v>
      </c>
      <c r="E684" s="320">
        <f>E689+E711+E722</f>
        <v>177000</v>
      </c>
      <c r="F684" s="320">
        <f>F689+F711+F722</f>
        <v>177000</v>
      </c>
      <c r="G684" s="320">
        <f>G689+G711+G722</f>
        <v>58500</v>
      </c>
      <c r="H684" s="320">
        <f t="shared" si="66"/>
        <v>33.05084745762712</v>
      </c>
    </row>
    <row r="685" spans="3:8" ht="22.5" customHeight="1">
      <c r="C685" s="592" t="s">
        <v>998</v>
      </c>
      <c r="D685" s="596" t="s">
        <v>32</v>
      </c>
      <c r="E685" s="595">
        <v>177000</v>
      </c>
      <c r="F685" s="595">
        <v>177000</v>
      </c>
      <c r="G685" s="595">
        <v>58500</v>
      </c>
      <c r="H685" s="597">
        <f t="shared" si="66"/>
        <v>33.05084745762712</v>
      </c>
    </row>
    <row r="686" spans="3:8" ht="22.5" customHeight="1">
      <c r="C686" s="225" t="s">
        <v>836</v>
      </c>
      <c r="D686" s="305" t="s">
        <v>837</v>
      </c>
      <c r="E686" s="306">
        <f>E687+E709+E720</f>
        <v>177000</v>
      </c>
      <c r="F686" s="306">
        <f>F687+F709+F720</f>
        <v>177000</v>
      </c>
      <c r="G686" s="306">
        <f>G687+G709+G720</f>
        <v>58500</v>
      </c>
      <c r="H686" s="306">
        <f t="shared" si="66"/>
        <v>33.05084745762712</v>
      </c>
    </row>
    <row r="687" spans="3:8" ht="20.25" customHeight="1">
      <c r="C687" s="229" t="s">
        <v>838</v>
      </c>
      <c r="D687" s="307" t="s">
        <v>839</v>
      </c>
      <c r="E687" s="308">
        <f>E689</f>
        <v>107000</v>
      </c>
      <c r="F687" s="308">
        <f>F689</f>
        <v>107000</v>
      </c>
      <c r="G687" s="308">
        <f>G689</f>
        <v>41000</v>
      </c>
      <c r="H687" s="308">
        <f t="shared" si="66"/>
        <v>38.31775700934579</v>
      </c>
    </row>
    <row r="688" spans="3:8" ht="20.25" customHeight="1">
      <c r="C688" s="598" t="s">
        <v>980</v>
      </c>
      <c r="D688" s="599" t="s">
        <v>871</v>
      </c>
      <c r="E688" s="601">
        <v>107000</v>
      </c>
      <c r="F688" s="601">
        <v>107000</v>
      </c>
      <c r="G688" s="601">
        <v>41000</v>
      </c>
      <c r="H688" s="600">
        <f t="shared" si="66"/>
        <v>38.31775700934579</v>
      </c>
    </row>
    <row r="689" spans="3:8" ht="19.5" customHeight="1">
      <c r="C689" s="112">
        <v>3</v>
      </c>
      <c r="D689" s="112" t="s">
        <v>431</v>
      </c>
      <c r="E689" s="114">
        <f>E690</f>
        <v>107000</v>
      </c>
      <c r="F689" s="114">
        <f>F690</f>
        <v>107000</v>
      </c>
      <c r="G689" s="114">
        <f>G690</f>
        <v>41000</v>
      </c>
      <c r="H689" s="114">
        <f t="shared" si="66"/>
        <v>38.31775700934579</v>
      </c>
    </row>
    <row r="690" spans="3:8" ht="18.75" customHeight="1">
      <c r="C690" s="115">
        <v>38</v>
      </c>
      <c r="D690" s="116" t="s">
        <v>686</v>
      </c>
      <c r="E690" s="117">
        <f>E692</f>
        <v>107000</v>
      </c>
      <c r="F690" s="117">
        <f>F692</f>
        <v>107000</v>
      </c>
      <c r="G690" s="117">
        <f>G692</f>
        <v>41000</v>
      </c>
      <c r="H690" s="117">
        <f t="shared" si="66"/>
        <v>38.31775700934579</v>
      </c>
    </row>
    <row r="691" spans="3:8" ht="15.75" customHeight="1">
      <c r="C691" s="27">
        <v>381</v>
      </c>
      <c r="D691" s="28" t="s">
        <v>499</v>
      </c>
      <c r="E691" s="69">
        <f>E692</f>
        <v>107000</v>
      </c>
      <c r="F691" s="69">
        <f>F692</f>
        <v>107000</v>
      </c>
      <c r="G691" s="69">
        <f>G692</f>
        <v>41000</v>
      </c>
      <c r="H691" s="218">
        <f t="shared" si="66"/>
        <v>38.31775700934579</v>
      </c>
    </row>
    <row r="692" spans="3:8" ht="15.75" customHeight="1">
      <c r="C692" s="134">
        <v>3811</v>
      </c>
      <c r="D692" s="135" t="s">
        <v>500</v>
      </c>
      <c r="E692" s="69">
        <f>E693+E694+E695+E696+E697+E698+E699+E700+E701+E702+E703+E704+E705+E706+E707+E708</f>
        <v>107000</v>
      </c>
      <c r="F692" s="69">
        <f>F693+F694+F695+F696+F697+F698+F699+F700+F701+F702+F703+F704+F705+F706+F707+F708</f>
        <v>107000</v>
      </c>
      <c r="G692" s="69">
        <f>G693+G694+G695+G696+G697+G698+G699+G700+G701+G702+G703+G704+G705+G706+G707+G708</f>
        <v>41000</v>
      </c>
      <c r="H692" s="309">
        <f t="shared" si="66"/>
        <v>38.31775700934579</v>
      </c>
    </row>
    <row r="693" spans="1:8" ht="14.25">
      <c r="A693" s="118">
        <v>38114101</v>
      </c>
      <c r="B693" s="383" t="s">
        <v>120</v>
      </c>
      <c r="C693" s="118"/>
      <c r="D693" s="136" t="s">
        <v>840</v>
      </c>
      <c r="E693" s="68">
        <v>2000</v>
      </c>
      <c r="F693" s="68">
        <v>2000</v>
      </c>
      <c r="G693" s="68"/>
      <c r="H693" s="224">
        <f t="shared" si="66"/>
        <v>0</v>
      </c>
    </row>
    <row r="694" spans="1:8" ht="14.25" customHeight="1">
      <c r="A694" s="118">
        <v>38114100</v>
      </c>
      <c r="B694" s="383" t="s">
        <v>120</v>
      </c>
      <c r="C694" s="118"/>
      <c r="D694" s="136" t="s">
        <v>841</v>
      </c>
      <c r="E694" s="68">
        <v>10000</v>
      </c>
      <c r="F694" s="68">
        <v>10000</v>
      </c>
      <c r="G694" s="68"/>
      <c r="H694" s="224">
        <f t="shared" si="66"/>
        <v>0</v>
      </c>
    </row>
    <row r="695" spans="1:8" ht="15.75" customHeight="1">
      <c r="A695" s="118">
        <v>38114114</v>
      </c>
      <c r="B695" s="383" t="s">
        <v>120</v>
      </c>
      <c r="C695" s="118"/>
      <c r="D695" s="136" t="s">
        <v>842</v>
      </c>
      <c r="E695" s="68">
        <v>2000</v>
      </c>
      <c r="F695" s="68">
        <v>2000</v>
      </c>
      <c r="G695" s="68"/>
      <c r="H695" s="224">
        <f t="shared" si="66"/>
        <v>0</v>
      </c>
    </row>
    <row r="696" spans="1:8" ht="15.75" customHeight="1">
      <c r="A696" s="118">
        <v>38114102</v>
      </c>
      <c r="B696" s="383" t="s">
        <v>120</v>
      </c>
      <c r="C696" s="118"/>
      <c r="D696" s="136" t="s">
        <v>843</v>
      </c>
      <c r="E696" s="68">
        <v>8000</v>
      </c>
      <c r="F696" s="68">
        <v>8000</v>
      </c>
      <c r="G696" s="68">
        <v>5000</v>
      </c>
      <c r="H696" s="133">
        <f t="shared" si="66"/>
        <v>62.5</v>
      </c>
    </row>
    <row r="697" spans="1:8" ht="15.75" customHeight="1">
      <c r="A697" s="118">
        <v>38114107</v>
      </c>
      <c r="B697" s="383" t="s">
        <v>120</v>
      </c>
      <c r="C697" s="118"/>
      <c r="D697" s="136" t="s">
        <v>844</v>
      </c>
      <c r="E697" s="68">
        <v>3000</v>
      </c>
      <c r="F697" s="68">
        <v>3000</v>
      </c>
      <c r="G697" s="68">
        <v>2000</v>
      </c>
      <c r="H697" s="224">
        <f t="shared" si="66"/>
        <v>66.66666666666666</v>
      </c>
    </row>
    <row r="698" spans="1:8" ht="15.75" customHeight="1">
      <c r="A698" s="389">
        <v>38114103</v>
      </c>
      <c r="B698" s="383" t="s">
        <v>120</v>
      </c>
      <c r="C698" s="389"/>
      <c r="D698" s="361" t="s">
        <v>845</v>
      </c>
      <c r="E698" s="362">
        <v>5000</v>
      </c>
      <c r="F698" s="362">
        <v>5000</v>
      </c>
      <c r="G698" s="362">
        <v>2000</v>
      </c>
      <c r="H698" s="133">
        <f t="shared" si="66"/>
        <v>40</v>
      </c>
    </row>
    <row r="699" spans="1:8" ht="15" customHeight="1">
      <c r="A699" s="390">
        <v>38114108</v>
      </c>
      <c r="B699" s="383" t="s">
        <v>120</v>
      </c>
      <c r="C699" s="53"/>
      <c r="D699" s="136" t="s">
        <v>846</v>
      </c>
      <c r="E699" s="68">
        <v>5000</v>
      </c>
      <c r="F699" s="68">
        <v>5000</v>
      </c>
      <c r="G699" s="68">
        <v>2000</v>
      </c>
      <c r="H699" s="133">
        <f t="shared" si="66"/>
        <v>40</v>
      </c>
    </row>
    <row r="700" spans="1:8" ht="16.5" customHeight="1">
      <c r="A700" s="53">
        <v>38114109</v>
      </c>
      <c r="B700" s="383" t="s">
        <v>120</v>
      </c>
      <c r="C700" s="53"/>
      <c r="D700" s="136" t="s">
        <v>847</v>
      </c>
      <c r="E700" s="68">
        <v>2000</v>
      </c>
      <c r="F700" s="68">
        <v>2000</v>
      </c>
      <c r="G700" s="68"/>
      <c r="H700" s="224">
        <f t="shared" si="66"/>
        <v>0</v>
      </c>
    </row>
    <row r="701" spans="1:8" ht="15" customHeight="1">
      <c r="A701" s="391">
        <v>38114201</v>
      </c>
      <c r="B701" s="383" t="s">
        <v>120</v>
      </c>
      <c r="C701" s="391"/>
      <c r="D701" s="136" t="s">
        <v>848</v>
      </c>
      <c r="E701" s="127">
        <v>10000</v>
      </c>
      <c r="F701" s="127">
        <v>10000</v>
      </c>
      <c r="G701" s="127">
        <v>5000</v>
      </c>
      <c r="H701" s="224">
        <f t="shared" si="66"/>
        <v>50</v>
      </c>
    </row>
    <row r="702" spans="1:8" ht="15.75" customHeight="1">
      <c r="A702" s="53">
        <v>38114111</v>
      </c>
      <c r="B702" s="383" t="s">
        <v>120</v>
      </c>
      <c r="C702" s="53"/>
      <c r="D702" s="136" t="s">
        <v>796</v>
      </c>
      <c r="E702" s="127">
        <v>10000</v>
      </c>
      <c r="F702" s="127">
        <v>10000</v>
      </c>
      <c r="G702" s="127">
        <v>5000</v>
      </c>
      <c r="H702" s="224">
        <f t="shared" si="66"/>
        <v>50</v>
      </c>
    </row>
    <row r="703" spans="1:8" ht="16.5" customHeight="1">
      <c r="A703" s="389">
        <v>38114110</v>
      </c>
      <c r="B703" s="383" t="s">
        <v>120</v>
      </c>
      <c r="C703" s="389"/>
      <c r="D703" s="136" t="s">
        <v>849</v>
      </c>
      <c r="E703" s="127">
        <v>10000</v>
      </c>
      <c r="F703" s="127">
        <v>10000</v>
      </c>
      <c r="G703" s="127">
        <v>5000</v>
      </c>
      <c r="H703" s="224">
        <f t="shared" si="66"/>
        <v>50</v>
      </c>
    </row>
    <row r="704" spans="1:8" ht="15.75" customHeight="1">
      <c r="A704" s="53">
        <v>38114116</v>
      </c>
      <c r="B704" s="383" t="s">
        <v>120</v>
      </c>
      <c r="C704" s="53"/>
      <c r="D704" s="136" t="s">
        <v>850</v>
      </c>
      <c r="E704" s="127">
        <v>5000</v>
      </c>
      <c r="F704" s="127">
        <v>5000</v>
      </c>
      <c r="G704" s="127"/>
      <c r="H704" s="224">
        <f t="shared" si="66"/>
        <v>0</v>
      </c>
    </row>
    <row r="705" spans="1:8" ht="16.5" customHeight="1" hidden="1">
      <c r="A705" s="52"/>
      <c r="C705" s="89"/>
      <c r="D705" s="136" t="s">
        <v>851</v>
      </c>
      <c r="E705" s="127"/>
      <c r="F705" s="127"/>
      <c r="G705" s="127"/>
      <c r="H705" s="224" t="e">
        <f t="shared" si="66"/>
        <v>#DIV/0!</v>
      </c>
    </row>
    <row r="706" spans="1:8" ht="15.75" customHeight="1">
      <c r="A706" s="389">
        <v>38114105</v>
      </c>
      <c r="B706" s="383" t="s">
        <v>120</v>
      </c>
      <c r="C706" s="389"/>
      <c r="D706" s="136" t="s">
        <v>852</v>
      </c>
      <c r="E706" s="127">
        <v>10000</v>
      </c>
      <c r="F706" s="127">
        <v>10000</v>
      </c>
      <c r="G706" s="127">
        <v>5000</v>
      </c>
      <c r="H706" s="224">
        <f t="shared" si="66"/>
        <v>50</v>
      </c>
    </row>
    <row r="707" spans="1:8" ht="15" customHeight="1">
      <c r="A707" s="53">
        <v>38114120</v>
      </c>
      <c r="B707" s="383" t="s">
        <v>120</v>
      </c>
      <c r="C707" s="53"/>
      <c r="D707" s="136" t="s">
        <v>856</v>
      </c>
      <c r="E707" s="127">
        <v>5000</v>
      </c>
      <c r="F707" s="127">
        <v>5000</v>
      </c>
      <c r="G707" s="127">
        <v>5000</v>
      </c>
      <c r="H707" s="224">
        <f t="shared" si="66"/>
        <v>100</v>
      </c>
    </row>
    <row r="708" spans="1:8" ht="15" customHeight="1">
      <c r="A708" s="619"/>
      <c r="C708" s="53"/>
      <c r="D708" s="136" t="s">
        <v>1048</v>
      </c>
      <c r="E708" s="127">
        <v>20000</v>
      </c>
      <c r="F708" s="127">
        <v>20000</v>
      </c>
      <c r="G708" s="127">
        <v>5000</v>
      </c>
      <c r="H708" s="224">
        <f>G708/F708*100</f>
        <v>25</v>
      </c>
    </row>
    <row r="709" spans="3:8" ht="22.5" customHeight="1">
      <c r="C709" s="229" t="s">
        <v>857</v>
      </c>
      <c r="D709" s="307" t="s">
        <v>858</v>
      </c>
      <c r="E709" s="308">
        <f>E711</f>
        <v>40000</v>
      </c>
      <c r="F709" s="308">
        <f>F711</f>
        <v>40000</v>
      </c>
      <c r="G709" s="308">
        <f>G711</f>
        <v>10000</v>
      </c>
      <c r="H709" s="308">
        <f t="shared" si="66"/>
        <v>25</v>
      </c>
    </row>
    <row r="710" spans="3:8" ht="22.5" customHeight="1">
      <c r="C710" s="598" t="s">
        <v>980</v>
      </c>
      <c r="D710" s="599" t="s">
        <v>871</v>
      </c>
      <c r="E710" s="601">
        <v>40000</v>
      </c>
      <c r="F710" s="601">
        <v>40000</v>
      </c>
      <c r="G710" s="601">
        <v>10000</v>
      </c>
      <c r="H710" s="600">
        <f>G710/F710*100</f>
        <v>25</v>
      </c>
    </row>
    <row r="711" spans="3:8" ht="20.25" customHeight="1">
      <c r="C711" s="112">
        <v>3</v>
      </c>
      <c r="D711" s="112" t="s">
        <v>431</v>
      </c>
      <c r="E711" s="114">
        <f aca="true" t="shared" si="67" ref="E711:G713">E712</f>
        <v>40000</v>
      </c>
      <c r="F711" s="114">
        <f t="shared" si="67"/>
        <v>40000</v>
      </c>
      <c r="G711" s="114">
        <f t="shared" si="67"/>
        <v>10000</v>
      </c>
      <c r="H711" s="114">
        <f t="shared" si="66"/>
        <v>25</v>
      </c>
    </row>
    <row r="712" spans="3:8" ht="19.5" customHeight="1">
      <c r="C712" s="115">
        <v>38</v>
      </c>
      <c r="D712" s="116" t="s">
        <v>686</v>
      </c>
      <c r="E712" s="117">
        <f t="shared" si="67"/>
        <v>40000</v>
      </c>
      <c r="F712" s="117">
        <f t="shared" si="67"/>
        <v>40000</v>
      </c>
      <c r="G712" s="117">
        <f t="shared" si="67"/>
        <v>10000</v>
      </c>
      <c r="H712" s="117">
        <f t="shared" si="66"/>
        <v>25</v>
      </c>
    </row>
    <row r="713" spans="3:8" ht="16.5" customHeight="1">
      <c r="C713" s="27">
        <v>381</v>
      </c>
      <c r="D713" s="28" t="s">
        <v>499</v>
      </c>
      <c r="E713" s="69">
        <f t="shared" si="67"/>
        <v>40000</v>
      </c>
      <c r="F713" s="69">
        <f t="shared" si="67"/>
        <v>40000</v>
      </c>
      <c r="G713" s="69">
        <f t="shared" si="67"/>
        <v>10000</v>
      </c>
      <c r="H713" s="218">
        <f t="shared" si="66"/>
        <v>25</v>
      </c>
    </row>
    <row r="714" spans="3:8" ht="17.25" customHeight="1">
      <c r="C714" s="134">
        <v>3811</v>
      </c>
      <c r="D714" s="135" t="s">
        <v>859</v>
      </c>
      <c r="E714" s="69">
        <f>E715+E719</f>
        <v>40000</v>
      </c>
      <c r="F714" s="69">
        <f>F715+F719</f>
        <v>40000</v>
      </c>
      <c r="G714" s="69">
        <f>G715+G719</f>
        <v>10000</v>
      </c>
      <c r="H714" s="309">
        <f t="shared" si="66"/>
        <v>25</v>
      </c>
    </row>
    <row r="715" spans="3:8" ht="15" customHeight="1">
      <c r="C715" s="52"/>
      <c r="D715" s="56" t="s">
        <v>860</v>
      </c>
      <c r="E715" s="69">
        <f>E716+E717+E718</f>
        <v>30000</v>
      </c>
      <c r="F715" s="69">
        <f>F716+F717+F718</f>
        <v>30000</v>
      </c>
      <c r="G715" s="69">
        <f>G716+G717+G718</f>
        <v>0</v>
      </c>
      <c r="H715" s="224">
        <f t="shared" si="66"/>
        <v>0</v>
      </c>
    </row>
    <row r="716" spans="1:8" ht="16.5" customHeight="1">
      <c r="A716" s="52">
        <v>38112000</v>
      </c>
      <c r="B716" s="383" t="s">
        <v>121</v>
      </c>
      <c r="C716" s="52"/>
      <c r="D716" s="53" t="s">
        <v>861</v>
      </c>
      <c r="E716" s="68">
        <v>20000</v>
      </c>
      <c r="F716" s="68">
        <v>20000</v>
      </c>
      <c r="G716" s="68"/>
      <c r="H716" s="224">
        <f t="shared" si="66"/>
        <v>0</v>
      </c>
    </row>
    <row r="717" spans="1:8" ht="16.5" customHeight="1">
      <c r="A717" s="52"/>
      <c r="B717" s="383" t="s">
        <v>121</v>
      </c>
      <c r="C717" s="52"/>
      <c r="D717" s="53" t="s">
        <v>71</v>
      </c>
      <c r="E717" s="68">
        <v>5000</v>
      </c>
      <c r="F717" s="68">
        <v>5000</v>
      </c>
      <c r="G717" s="68"/>
      <c r="H717" s="224">
        <f t="shared" si="66"/>
        <v>0</v>
      </c>
    </row>
    <row r="718" spans="1:8" ht="16.5" customHeight="1">
      <c r="A718" s="52"/>
      <c r="B718" s="383" t="s">
        <v>121</v>
      </c>
      <c r="C718" s="52"/>
      <c r="D718" s="53" t="s">
        <v>72</v>
      </c>
      <c r="E718" s="68">
        <v>5000</v>
      </c>
      <c r="F718" s="68">
        <v>5000</v>
      </c>
      <c r="G718" s="68"/>
      <c r="H718" s="224">
        <f t="shared" si="66"/>
        <v>0</v>
      </c>
    </row>
    <row r="719" spans="1:8" ht="18" customHeight="1">
      <c r="A719" s="52">
        <v>38112010</v>
      </c>
      <c r="B719" s="383" t="s">
        <v>121</v>
      </c>
      <c r="C719" s="582">
        <v>38112010</v>
      </c>
      <c r="D719" s="56" t="s">
        <v>73</v>
      </c>
      <c r="E719" s="69">
        <v>10000</v>
      </c>
      <c r="F719" s="69">
        <v>10000</v>
      </c>
      <c r="G719" s="69">
        <v>10000</v>
      </c>
      <c r="H719" s="224">
        <f t="shared" si="66"/>
        <v>100</v>
      </c>
    </row>
    <row r="720" spans="3:8" ht="20.25" customHeight="1">
      <c r="C720" s="229" t="s">
        <v>74</v>
      </c>
      <c r="D720" s="307" t="s">
        <v>75</v>
      </c>
      <c r="E720" s="308">
        <f>E722</f>
        <v>30000</v>
      </c>
      <c r="F720" s="308">
        <f>F722</f>
        <v>30000</v>
      </c>
      <c r="G720" s="308">
        <f>G722</f>
        <v>7500</v>
      </c>
      <c r="H720" s="308">
        <f t="shared" si="66"/>
        <v>25</v>
      </c>
    </row>
    <row r="721" spans="3:8" ht="20.25" customHeight="1">
      <c r="C721" s="598" t="s">
        <v>980</v>
      </c>
      <c r="D721" s="599" t="s">
        <v>871</v>
      </c>
      <c r="E721" s="601">
        <v>30000</v>
      </c>
      <c r="F721" s="601">
        <v>30000</v>
      </c>
      <c r="G721" s="601">
        <v>7500</v>
      </c>
      <c r="H721" s="600">
        <f t="shared" si="66"/>
        <v>25</v>
      </c>
    </row>
    <row r="722" spans="3:8" ht="19.5" customHeight="1">
      <c r="C722" s="112">
        <v>3</v>
      </c>
      <c r="D722" s="112" t="s">
        <v>431</v>
      </c>
      <c r="E722" s="114">
        <f aca="true" t="shared" si="68" ref="E722:G723">E723</f>
        <v>30000</v>
      </c>
      <c r="F722" s="114">
        <f t="shared" si="68"/>
        <v>30000</v>
      </c>
      <c r="G722" s="114">
        <f t="shared" si="68"/>
        <v>7500</v>
      </c>
      <c r="H722" s="114">
        <f t="shared" si="66"/>
        <v>25</v>
      </c>
    </row>
    <row r="723" spans="3:8" ht="19.5" customHeight="1">
      <c r="C723" s="342">
        <v>32</v>
      </c>
      <c r="D723" s="115" t="s">
        <v>448</v>
      </c>
      <c r="E723" s="117">
        <f t="shared" si="68"/>
        <v>30000</v>
      </c>
      <c r="F723" s="117">
        <f t="shared" si="68"/>
        <v>30000</v>
      </c>
      <c r="G723" s="117">
        <f t="shared" si="68"/>
        <v>7500</v>
      </c>
      <c r="H723" s="117">
        <f t="shared" si="66"/>
        <v>25</v>
      </c>
    </row>
    <row r="724" spans="3:8" ht="18.75" customHeight="1">
      <c r="C724" s="27">
        <v>329</v>
      </c>
      <c r="D724" s="28" t="s">
        <v>472</v>
      </c>
      <c r="E724" s="69">
        <f>E725+E726</f>
        <v>30000</v>
      </c>
      <c r="F724" s="69">
        <f>F725+F726</f>
        <v>30000</v>
      </c>
      <c r="G724" s="69">
        <f>G725+G726</f>
        <v>7500</v>
      </c>
      <c r="H724" s="218">
        <f t="shared" si="66"/>
        <v>25</v>
      </c>
    </row>
    <row r="725" spans="1:8" ht="18" customHeight="1">
      <c r="A725" s="118">
        <v>32999004</v>
      </c>
      <c r="B725" s="383" t="s">
        <v>122</v>
      </c>
      <c r="C725" s="118">
        <v>3299</v>
      </c>
      <c r="D725" s="121" t="s">
        <v>77</v>
      </c>
      <c r="E725" s="68">
        <v>20000</v>
      </c>
      <c r="F725" s="68">
        <v>20000</v>
      </c>
      <c r="G725" s="68"/>
      <c r="H725" s="224">
        <f t="shared" si="66"/>
        <v>0</v>
      </c>
    </row>
    <row r="726" spans="1:8" ht="18" customHeight="1">
      <c r="A726" s="312">
        <v>32999005</v>
      </c>
      <c r="B726" s="383" t="s">
        <v>122</v>
      </c>
      <c r="C726" s="118">
        <v>3299</v>
      </c>
      <c r="D726" s="121" t="s">
        <v>964</v>
      </c>
      <c r="E726" s="68">
        <v>10000</v>
      </c>
      <c r="F726" s="68">
        <v>10000</v>
      </c>
      <c r="G726" s="68">
        <v>7500</v>
      </c>
      <c r="H726" s="224">
        <f>G726/F726*100</f>
        <v>75</v>
      </c>
    </row>
    <row r="727" spans="3:8" ht="25.5" customHeight="1">
      <c r="C727" s="369"/>
      <c r="D727" s="370" t="s">
        <v>78</v>
      </c>
      <c r="E727" s="166">
        <f>E728+E773</f>
        <v>1399000</v>
      </c>
      <c r="F727" s="166">
        <f>F728+F773</f>
        <v>1399000</v>
      </c>
      <c r="G727" s="166">
        <f>G728+G773</f>
        <v>680832.98</v>
      </c>
      <c r="H727" s="166">
        <f t="shared" si="66"/>
        <v>48.66568834882059</v>
      </c>
    </row>
    <row r="728" spans="3:8" ht="24.75" customHeight="1">
      <c r="C728" s="339"/>
      <c r="D728" s="368" t="s">
        <v>79</v>
      </c>
      <c r="E728" s="320">
        <f>E730</f>
        <v>1389000</v>
      </c>
      <c r="F728" s="320">
        <f>F730</f>
        <v>1389000</v>
      </c>
      <c r="G728" s="320">
        <f>G730</f>
        <v>679332.98</v>
      </c>
      <c r="H728" s="304">
        <f t="shared" si="66"/>
        <v>48.908061915046794</v>
      </c>
    </row>
    <row r="729" spans="3:8" ht="24.75" customHeight="1">
      <c r="C729" s="592" t="s">
        <v>999</v>
      </c>
      <c r="D729" s="596" t="s">
        <v>1000</v>
      </c>
      <c r="E729" s="595">
        <v>1562000</v>
      </c>
      <c r="F729" s="595">
        <v>1562000</v>
      </c>
      <c r="G729" s="595">
        <v>679332.98</v>
      </c>
      <c r="H729" s="597">
        <f>G729/F729*100</f>
        <v>43.49122791293213</v>
      </c>
    </row>
    <row r="730" spans="3:8" ht="21.75" customHeight="1">
      <c r="C730" s="225" t="s">
        <v>80</v>
      </c>
      <c r="D730" s="305" t="s">
        <v>81</v>
      </c>
      <c r="E730" s="306">
        <f>E731+E757+E768</f>
        <v>1389000</v>
      </c>
      <c r="F730" s="306">
        <f>F731+F757+F768</f>
        <v>1389000</v>
      </c>
      <c r="G730" s="306">
        <f>G731+G757+G768</f>
        <v>679332.98</v>
      </c>
      <c r="H730" s="306">
        <f t="shared" si="66"/>
        <v>48.908061915046794</v>
      </c>
    </row>
    <row r="731" spans="3:8" ht="20.25" customHeight="1">
      <c r="C731" s="229" t="s">
        <v>82</v>
      </c>
      <c r="D731" s="307" t="s">
        <v>83</v>
      </c>
      <c r="E731" s="308">
        <f>E734</f>
        <v>1349000</v>
      </c>
      <c r="F731" s="308">
        <f>F734</f>
        <v>1349000</v>
      </c>
      <c r="G731" s="308">
        <f>G734</f>
        <v>679332.98</v>
      </c>
      <c r="H731" s="308">
        <f t="shared" si="66"/>
        <v>50.35826389918457</v>
      </c>
    </row>
    <row r="732" spans="3:8" ht="20.25" customHeight="1">
      <c r="C732" s="598" t="s">
        <v>980</v>
      </c>
      <c r="D732" s="599" t="s">
        <v>871</v>
      </c>
      <c r="E732" s="601">
        <v>1339000</v>
      </c>
      <c r="F732" s="601">
        <v>1339000</v>
      </c>
      <c r="G732" s="601">
        <v>675532.98</v>
      </c>
      <c r="H732" s="600">
        <f>G732/F732*100</f>
        <v>50.45055862584018</v>
      </c>
    </row>
    <row r="733" spans="3:8" ht="20.25" customHeight="1">
      <c r="C733" s="598" t="s">
        <v>984</v>
      </c>
      <c r="D733" s="599" t="s">
        <v>866</v>
      </c>
      <c r="E733" s="601">
        <v>10000</v>
      </c>
      <c r="F733" s="601">
        <v>10000</v>
      </c>
      <c r="G733" s="601">
        <v>3800</v>
      </c>
      <c r="H733" s="600">
        <f>G733/F733*100</f>
        <v>38</v>
      </c>
    </row>
    <row r="734" spans="3:8" ht="21" customHeight="1">
      <c r="C734" s="112">
        <v>3</v>
      </c>
      <c r="D734" s="112" t="s">
        <v>431</v>
      </c>
      <c r="E734" s="114">
        <f>E735+E743</f>
        <v>1349000</v>
      </c>
      <c r="F734" s="114">
        <f>F735+F743</f>
        <v>1349000</v>
      </c>
      <c r="G734" s="114">
        <f>G735+G743</f>
        <v>679332.98</v>
      </c>
      <c r="H734" s="114">
        <f t="shared" si="66"/>
        <v>50.35826389918457</v>
      </c>
    </row>
    <row r="735" spans="3:8" ht="18" customHeight="1">
      <c r="C735" s="115">
        <v>31</v>
      </c>
      <c r="D735" s="116" t="s">
        <v>432</v>
      </c>
      <c r="E735" s="117">
        <f>E736+E738+E740</f>
        <v>1235000</v>
      </c>
      <c r="F735" s="117">
        <f>F736+F738+F740</f>
        <v>1235000</v>
      </c>
      <c r="G735" s="117">
        <f>G736+G738+G740</f>
        <v>668900.65</v>
      </c>
      <c r="H735" s="117">
        <f t="shared" si="66"/>
        <v>54.161995951417005</v>
      </c>
    </row>
    <row r="736" spans="3:8" ht="15.75" customHeight="1">
      <c r="C736" s="134">
        <v>311</v>
      </c>
      <c r="D736" s="381" t="s">
        <v>440</v>
      </c>
      <c r="E736" s="69">
        <f>E737</f>
        <v>980000</v>
      </c>
      <c r="F736" s="69">
        <f>F737</f>
        <v>980000</v>
      </c>
      <c r="G736" s="69">
        <f>G737</f>
        <v>537678.88</v>
      </c>
      <c r="H736" s="218">
        <f t="shared" si="66"/>
        <v>54.865191836734695</v>
      </c>
    </row>
    <row r="737" spans="1:8" ht="16.5" customHeight="1">
      <c r="A737" s="118">
        <v>3111</v>
      </c>
      <c r="B737" s="386" t="s">
        <v>123</v>
      </c>
      <c r="C737" s="118">
        <v>3111</v>
      </c>
      <c r="D737" s="121" t="s">
        <v>441</v>
      </c>
      <c r="E737" s="68">
        <v>980000</v>
      </c>
      <c r="F737" s="68">
        <v>980000</v>
      </c>
      <c r="G737" s="68">
        <v>537678.88</v>
      </c>
      <c r="H737" s="224">
        <f t="shared" si="66"/>
        <v>54.865191836734695</v>
      </c>
    </row>
    <row r="738" spans="1:8" ht="18.75" customHeight="1">
      <c r="A738" s="402"/>
      <c r="B738" s="386"/>
      <c r="C738" s="134">
        <v>312</v>
      </c>
      <c r="D738" s="381" t="s">
        <v>443</v>
      </c>
      <c r="E738" s="69">
        <f>E739</f>
        <v>105000</v>
      </c>
      <c r="F738" s="69">
        <f>F739</f>
        <v>105000</v>
      </c>
      <c r="G738" s="69">
        <f>G739</f>
        <v>53250</v>
      </c>
      <c r="H738" s="218">
        <f t="shared" si="66"/>
        <v>50.71428571428571</v>
      </c>
    </row>
    <row r="739" spans="1:8" ht="16.5" customHeight="1">
      <c r="A739" s="118">
        <v>3121</v>
      </c>
      <c r="B739" s="386" t="s">
        <v>123</v>
      </c>
      <c r="C739" s="118">
        <v>3121</v>
      </c>
      <c r="D739" s="121" t="s">
        <v>443</v>
      </c>
      <c r="E739" s="68">
        <v>105000</v>
      </c>
      <c r="F739" s="68">
        <v>105000</v>
      </c>
      <c r="G739" s="68">
        <v>53250</v>
      </c>
      <c r="H739" s="224">
        <f t="shared" si="66"/>
        <v>50.71428571428571</v>
      </c>
    </row>
    <row r="740" spans="1:8" ht="15.75" customHeight="1">
      <c r="A740" s="402"/>
      <c r="B740" s="386"/>
      <c r="C740" s="134">
        <v>313</v>
      </c>
      <c r="D740" s="381" t="s">
        <v>444</v>
      </c>
      <c r="E740" s="69">
        <f>E741+E742</f>
        <v>150000</v>
      </c>
      <c r="F740" s="69">
        <f>F741+F742</f>
        <v>150000</v>
      </c>
      <c r="G740" s="69">
        <f>G741+G742</f>
        <v>77971.77</v>
      </c>
      <c r="H740" s="218">
        <f t="shared" si="66"/>
        <v>51.98118</v>
      </c>
    </row>
    <row r="741" spans="1:8" ht="15.75" customHeight="1">
      <c r="A741" s="118">
        <v>3132</v>
      </c>
      <c r="B741" s="386" t="s">
        <v>123</v>
      </c>
      <c r="C741" s="118">
        <v>3132</v>
      </c>
      <c r="D741" s="121" t="s">
        <v>446</v>
      </c>
      <c r="E741" s="68">
        <v>133000</v>
      </c>
      <c r="F741" s="68">
        <v>133000</v>
      </c>
      <c r="G741" s="68">
        <v>77971.77</v>
      </c>
      <c r="H741" s="224">
        <f t="shared" si="66"/>
        <v>58.625390977443615</v>
      </c>
    </row>
    <row r="742" spans="1:8" ht="16.5" customHeight="1">
      <c r="A742" s="118">
        <v>3133</v>
      </c>
      <c r="B742" s="386" t="s">
        <v>123</v>
      </c>
      <c r="C742" s="118">
        <v>3133</v>
      </c>
      <c r="D742" s="121" t="s">
        <v>447</v>
      </c>
      <c r="E742" s="68">
        <v>17000</v>
      </c>
      <c r="F742" s="68">
        <v>17000</v>
      </c>
      <c r="G742" s="68"/>
      <c r="H742" s="224">
        <f t="shared" si="66"/>
        <v>0</v>
      </c>
    </row>
    <row r="743" spans="1:8" ht="18" customHeight="1">
      <c r="A743" s="402"/>
      <c r="B743" s="386"/>
      <c r="C743" s="115">
        <v>32</v>
      </c>
      <c r="D743" s="116" t="s">
        <v>448</v>
      </c>
      <c r="E743" s="117">
        <f>E744+E749+E752+E754</f>
        <v>114000</v>
      </c>
      <c r="F743" s="117">
        <f>F744+F749+F752+F754</f>
        <v>114000</v>
      </c>
      <c r="G743" s="117">
        <f>G744+G749+G752+G754</f>
        <v>10432.33</v>
      </c>
      <c r="H743" s="117">
        <f t="shared" si="66"/>
        <v>9.151166666666667</v>
      </c>
    </row>
    <row r="744" spans="1:8" ht="18" customHeight="1">
      <c r="A744" s="402"/>
      <c r="B744" s="386"/>
      <c r="C744" s="27">
        <v>322</v>
      </c>
      <c r="D744" s="28" t="s">
        <v>598</v>
      </c>
      <c r="E744" s="69">
        <f>E745+E746+E747+E748</f>
        <v>60000</v>
      </c>
      <c r="F744" s="69">
        <f>F745+F746+F747+F748</f>
        <v>60000</v>
      </c>
      <c r="G744" s="69">
        <f>G745+G746+G747+G748</f>
        <v>10432.33</v>
      </c>
      <c r="H744" s="309">
        <f t="shared" si="66"/>
        <v>17.387216666666667</v>
      </c>
    </row>
    <row r="745" spans="1:8" ht="18" customHeight="1">
      <c r="A745" s="402">
        <v>3221</v>
      </c>
      <c r="B745" s="386" t="s">
        <v>123</v>
      </c>
      <c r="C745" s="118">
        <v>3221</v>
      </c>
      <c r="D745" s="121" t="s">
        <v>811</v>
      </c>
      <c r="E745" s="68">
        <v>20000</v>
      </c>
      <c r="F745" s="68">
        <v>20000</v>
      </c>
      <c r="G745" s="68"/>
      <c r="H745" s="224">
        <f t="shared" si="66"/>
        <v>0</v>
      </c>
    </row>
    <row r="746" spans="1:8" ht="18" customHeight="1">
      <c r="A746" s="581" t="s">
        <v>971</v>
      </c>
      <c r="B746" s="386" t="s">
        <v>123</v>
      </c>
      <c r="C746" s="118">
        <v>3222</v>
      </c>
      <c r="D746" s="121" t="s">
        <v>168</v>
      </c>
      <c r="E746" s="68">
        <v>10000</v>
      </c>
      <c r="F746" s="68">
        <v>10000</v>
      </c>
      <c r="G746" s="68"/>
      <c r="H746" s="224">
        <f t="shared" si="66"/>
        <v>0</v>
      </c>
    </row>
    <row r="747" spans="1:8" ht="18.75" customHeight="1">
      <c r="A747" s="402">
        <v>3223</v>
      </c>
      <c r="B747" s="386" t="s">
        <v>123</v>
      </c>
      <c r="C747" s="118">
        <v>3223</v>
      </c>
      <c r="D747" s="121" t="s">
        <v>169</v>
      </c>
      <c r="E747" s="68">
        <v>10000</v>
      </c>
      <c r="F747" s="68">
        <v>10000</v>
      </c>
      <c r="G747" s="68">
        <v>10432.33</v>
      </c>
      <c r="H747" s="224">
        <f t="shared" si="66"/>
        <v>104.3233</v>
      </c>
    </row>
    <row r="748" spans="1:8" ht="18" customHeight="1">
      <c r="A748" s="402">
        <v>3225</v>
      </c>
      <c r="B748" s="386" t="s">
        <v>123</v>
      </c>
      <c r="C748" s="118">
        <v>3225</v>
      </c>
      <c r="D748" s="121" t="s">
        <v>459</v>
      </c>
      <c r="E748" s="68">
        <v>20000</v>
      </c>
      <c r="F748" s="68">
        <v>20000</v>
      </c>
      <c r="G748" s="68"/>
      <c r="H748" s="224">
        <f t="shared" si="66"/>
        <v>0</v>
      </c>
    </row>
    <row r="749" spans="1:8" ht="18.75" customHeight="1">
      <c r="A749" s="402"/>
      <c r="B749" s="386"/>
      <c r="C749" s="27">
        <v>323</v>
      </c>
      <c r="D749" s="28" t="s">
        <v>454</v>
      </c>
      <c r="E749" s="69">
        <f>E750+E751</f>
        <v>35000</v>
      </c>
      <c r="F749" s="69">
        <f>F750+F751</f>
        <v>35000</v>
      </c>
      <c r="G749" s="69">
        <f>G750+G751</f>
        <v>0</v>
      </c>
      <c r="H749" s="251">
        <f t="shared" si="66"/>
        <v>0</v>
      </c>
    </row>
    <row r="750" spans="1:8" ht="17.25" customHeight="1">
      <c r="A750" s="118">
        <v>3232</v>
      </c>
      <c r="B750" s="386" t="s">
        <v>123</v>
      </c>
      <c r="C750" s="118">
        <v>3232</v>
      </c>
      <c r="D750" s="121" t="s">
        <v>462</v>
      </c>
      <c r="E750" s="68">
        <v>15000</v>
      </c>
      <c r="F750" s="68">
        <v>15000</v>
      </c>
      <c r="G750" s="68"/>
      <c r="H750" s="224">
        <f t="shared" si="66"/>
        <v>0</v>
      </c>
    </row>
    <row r="751" spans="1:8" ht="17.25" customHeight="1">
      <c r="A751" s="118">
        <v>3237</v>
      </c>
      <c r="B751" s="386" t="s">
        <v>123</v>
      </c>
      <c r="C751" s="118">
        <v>3237</v>
      </c>
      <c r="D751" s="119" t="s">
        <v>170</v>
      </c>
      <c r="E751" s="120">
        <v>20000</v>
      </c>
      <c r="F751" s="120">
        <v>20000</v>
      </c>
      <c r="G751" s="120"/>
      <c r="H751" s="224">
        <f t="shared" si="66"/>
        <v>0</v>
      </c>
    </row>
    <row r="752" spans="1:8" ht="16.5" customHeight="1">
      <c r="A752" s="402"/>
      <c r="B752" s="386"/>
      <c r="C752" s="27">
        <v>324</v>
      </c>
      <c r="D752" s="28" t="s">
        <v>470</v>
      </c>
      <c r="E752" s="69">
        <f>E753</f>
        <v>15000</v>
      </c>
      <c r="F752" s="69">
        <f>F753</f>
        <v>15000</v>
      </c>
      <c r="G752" s="69">
        <f>G753</f>
        <v>0</v>
      </c>
      <c r="H752" s="309">
        <f t="shared" si="66"/>
        <v>0</v>
      </c>
    </row>
    <row r="753" spans="1:8" ht="15" customHeight="1">
      <c r="A753" s="402">
        <v>3241</v>
      </c>
      <c r="B753" s="386" t="s">
        <v>123</v>
      </c>
      <c r="C753" s="118">
        <v>3241</v>
      </c>
      <c r="D753" s="121" t="s">
        <v>135</v>
      </c>
      <c r="E753" s="120">
        <v>15000</v>
      </c>
      <c r="F753" s="120">
        <v>15000</v>
      </c>
      <c r="G753" s="120"/>
      <c r="H753" s="224">
        <f t="shared" si="66"/>
        <v>0</v>
      </c>
    </row>
    <row r="754" spans="1:8" ht="16.5" customHeight="1">
      <c r="A754" s="402"/>
      <c r="B754" s="386"/>
      <c r="C754" s="27">
        <v>329</v>
      </c>
      <c r="D754" s="28" t="s">
        <v>472</v>
      </c>
      <c r="E754" s="69">
        <f>E755</f>
        <v>4000</v>
      </c>
      <c r="F754" s="69">
        <f>F755+F756</f>
        <v>4000</v>
      </c>
      <c r="G754" s="69">
        <f>G755+G756</f>
        <v>0</v>
      </c>
      <c r="H754" s="309">
        <f t="shared" si="66"/>
        <v>0</v>
      </c>
    </row>
    <row r="755" spans="1:8" ht="16.5" customHeight="1">
      <c r="A755" s="402">
        <v>3292</v>
      </c>
      <c r="B755" s="386" t="s">
        <v>123</v>
      </c>
      <c r="C755" s="118">
        <v>3292</v>
      </c>
      <c r="D755" s="121" t="s">
        <v>474</v>
      </c>
      <c r="E755" s="68">
        <v>4000</v>
      </c>
      <c r="F755" s="68">
        <v>4000</v>
      </c>
      <c r="G755" s="68"/>
      <c r="H755" s="224">
        <f t="shared" si="66"/>
        <v>0</v>
      </c>
    </row>
    <row r="756" spans="1:8" ht="16.5" customHeight="1" hidden="1">
      <c r="A756" s="312">
        <v>3299</v>
      </c>
      <c r="B756" s="386" t="s">
        <v>123</v>
      </c>
      <c r="C756" s="118">
        <v>3299</v>
      </c>
      <c r="D756" s="121" t="s">
        <v>472</v>
      </c>
      <c r="E756" s="68"/>
      <c r="F756" s="68"/>
      <c r="G756" s="68"/>
      <c r="H756" s="224" t="e">
        <f>G756/F756*100</f>
        <v>#DIV/0!</v>
      </c>
    </row>
    <row r="757" spans="1:8" ht="21" customHeight="1">
      <c r="A757" s="402"/>
      <c r="B757" s="386"/>
      <c r="C757" s="229" t="s">
        <v>84</v>
      </c>
      <c r="D757" s="307" t="s">
        <v>85</v>
      </c>
      <c r="E757" s="308">
        <f>E760</f>
        <v>40000</v>
      </c>
      <c r="F757" s="308">
        <f>F760</f>
        <v>40000</v>
      </c>
      <c r="G757" s="308">
        <f>G760</f>
        <v>0</v>
      </c>
      <c r="H757" s="308">
        <f t="shared" si="66"/>
        <v>0</v>
      </c>
    </row>
    <row r="758" spans="1:8" ht="21" customHeight="1">
      <c r="A758" s="402"/>
      <c r="B758" s="386"/>
      <c r="C758" s="598" t="s">
        <v>985</v>
      </c>
      <c r="D758" s="599" t="s">
        <v>865</v>
      </c>
      <c r="E758" s="601">
        <v>40000</v>
      </c>
      <c r="F758" s="601">
        <v>40000</v>
      </c>
      <c r="G758" s="601"/>
      <c r="H758" s="600">
        <f t="shared" si="66"/>
        <v>0</v>
      </c>
    </row>
    <row r="759" spans="1:8" ht="21" customHeight="1" hidden="1">
      <c r="A759" s="402"/>
      <c r="B759" s="386"/>
      <c r="C759" s="598" t="s">
        <v>984</v>
      </c>
      <c r="D759" s="599" t="s">
        <v>866</v>
      </c>
      <c r="E759" s="601"/>
      <c r="F759" s="601"/>
      <c r="G759" s="601"/>
      <c r="H759" s="602" t="e">
        <f t="shared" si="66"/>
        <v>#DIV/0!</v>
      </c>
    </row>
    <row r="760" spans="1:8" ht="23.25" customHeight="1">
      <c r="A760" s="402"/>
      <c r="B760" s="386"/>
      <c r="C760" s="112">
        <v>4</v>
      </c>
      <c r="D760" s="363" t="s">
        <v>86</v>
      </c>
      <c r="E760" s="114">
        <f aca="true" t="shared" si="69" ref="E760:G761">E761</f>
        <v>40000</v>
      </c>
      <c r="F760" s="114">
        <f t="shared" si="69"/>
        <v>40000</v>
      </c>
      <c r="G760" s="114">
        <f t="shared" si="69"/>
        <v>0</v>
      </c>
      <c r="H760" s="114">
        <f t="shared" si="66"/>
        <v>0</v>
      </c>
    </row>
    <row r="761" spans="1:8" ht="21" customHeight="1">
      <c r="A761" s="402"/>
      <c r="B761" s="386"/>
      <c r="C761" s="115">
        <v>42</v>
      </c>
      <c r="D761" s="158" t="s">
        <v>87</v>
      </c>
      <c r="E761" s="117">
        <f t="shared" si="69"/>
        <v>40000</v>
      </c>
      <c r="F761" s="117">
        <f t="shared" si="69"/>
        <v>40000</v>
      </c>
      <c r="G761" s="117">
        <f t="shared" si="69"/>
        <v>0</v>
      </c>
      <c r="H761" s="117">
        <f aca="true" t="shared" si="70" ref="H761:H781">G761/F761*100</f>
        <v>0</v>
      </c>
    </row>
    <row r="762" spans="1:8" ht="21.75" customHeight="1">
      <c r="A762" s="402"/>
      <c r="B762" s="386"/>
      <c r="C762" s="27">
        <v>422</v>
      </c>
      <c r="D762" s="28" t="s">
        <v>520</v>
      </c>
      <c r="E762" s="69">
        <f>E763+E764+E765+E766</f>
        <v>40000</v>
      </c>
      <c r="F762" s="69">
        <f>F763+F764+F765+F766</f>
        <v>40000</v>
      </c>
      <c r="G762" s="69">
        <f>G763+G764+G765+G766</f>
        <v>0</v>
      </c>
      <c r="H762" s="218">
        <f t="shared" si="70"/>
        <v>0</v>
      </c>
    </row>
    <row r="763" spans="1:8" ht="20.25" customHeight="1">
      <c r="A763" s="402">
        <v>4221</v>
      </c>
      <c r="B763" s="386" t="s">
        <v>208</v>
      </c>
      <c r="C763" s="118">
        <v>4221</v>
      </c>
      <c r="D763" s="119" t="s">
        <v>521</v>
      </c>
      <c r="E763" s="120">
        <v>30000</v>
      </c>
      <c r="F763" s="120">
        <v>30000</v>
      </c>
      <c r="G763" s="120"/>
      <c r="H763" s="133">
        <f t="shared" si="70"/>
        <v>0</v>
      </c>
    </row>
    <row r="764" spans="1:8" ht="19.5" customHeight="1">
      <c r="A764" s="402">
        <v>4222</v>
      </c>
      <c r="B764" s="386" t="s">
        <v>208</v>
      </c>
      <c r="C764" s="118">
        <v>4222</v>
      </c>
      <c r="D764" s="119" t="s">
        <v>88</v>
      </c>
      <c r="E764" s="120">
        <v>5000</v>
      </c>
      <c r="F764" s="120">
        <v>5000</v>
      </c>
      <c r="G764" s="120"/>
      <c r="H764" s="224">
        <f t="shared" si="70"/>
        <v>0</v>
      </c>
    </row>
    <row r="765" spans="1:8" ht="18.75" customHeight="1">
      <c r="A765" s="402">
        <v>4223</v>
      </c>
      <c r="B765" s="386" t="s">
        <v>208</v>
      </c>
      <c r="C765" s="118">
        <v>4223</v>
      </c>
      <c r="D765" s="119" t="s">
        <v>523</v>
      </c>
      <c r="E765" s="120">
        <v>5000</v>
      </c>
      <c r="F765" s="120">
        <v>5000</v>
      </c>
      <c r="G765" s="120"/>
      <c r="H765" s="224">
        <f t="shared" si="70"/>
        <v>0</v>
      </c>
    </row>
    <row r="766" spans="1:8" ht="19.5" customHeight="1" hidden="1">
      <c r="A766" s="402">
        <v>4227</v>
      </c>
      <c r="B766" s="386" t="s">
        <v>208</v>
      </c>
      <c r="C766" s="118">
        <v>4227</v>
      </c>
      <c r="D766" s="119" t="s">
        <v>965</v>
      </c>
      <c r="E766" s="120"/>
      <c r="F766" s="120"/>
      <c r="G766" s="120"/>
      <c r="H766" s="224" t="e">
        <f t="shared" si="70"/>
        <v>#DIV/0!</v>
      </c>
    </row>
    <row r="767" spans="1:8" ht="15" customHeight="1" hidden="1">
      <c r="A767" s="402"/>
      <c r="B767" s="386"/>
      <c r="C767" s="118"/>
      <c r="D767" s="121"/>
      <c r="E767" s="68"/>
      <c r="F767" s="68"/>
      <c r="G767" s="68"/>
      <c r="H767" s="224"/>
    </row>
    <row r="768" spans="1:8" ht="21" customHeight="1" hidden="1">
      <c r="A768" s="402"/>
      <c r="B768" s="386"/>
      <c r="C768" s="345" t="s">
        <v>435</v>
      </c>
      <c r="D768" s="307" t="s">
        <v>966</v>
      </c>
      <c r="E768" s="308"/>
      <c r="F768" s="308"/>
      <c r="G768" s="308"/>
      <c r="H768" s="308" t="e">
        <f t="shared" si="70"/>
        <v>#DIV/0!</v>
      </c>
    </row>
    <row r="769" spans="1:8" ht="21" customHeight="1" hidden="1">
      <c r="A769" s="402"/>
      <c r="B769" s="386"/>
      <c r="C769" s="112">
        <v>4</v>
      </c>
      <c r="D769" s="363" t="s">
        <v>86</v>
      </c>
      <c r="E769" s="114"/>
      <c r="F769" s="114"/>
      <c r="G769" s="114"/>
      <c r="H769" s="114" t="e">
        <f t="shared" si="70"/>
        <v>#DIV/0!</v>
      </c>
    </row>
    <row r="770" spans="1:8" ht="21.75" customHeight="1" hidden="1">
      <c r="A770" s="402"/>
      <c r="B770" s="386"/>
      <c r="C770" s="115">
        <v>42</v>
      </c>
      <c r="D770" s="158" t="s">
        <v>87</v>
      </c>
      <c r="E770" s="117"/>
      <c r="F770" s="117"/>
      <c r="G770" s="117"/>
      <c r="H770" s="117" t="e">
        <f t="shared" si="70"/>
        <v>#DIV/0!</v>
      </c>
    </row>
    <row r="771" spans="1:8" ht="20.25" customHeight="1" hidden="1">
      <c r="A771" s="402"/>
      <c r="B771" s="386"/>
      <c r="C771" s="27">
        <v>421</v>
      </c>
      <c r="D771" s="28" t="s">
        <v>517</v>
      </c>
      <c r="E771" s="69"/>
      <c r="F771" s="69"/>
      <c r="G771" s="69"/>
      <c r="H771" s="218" t="e">
        <f t="shared" si="70"/>
        <v>#DIV/0!</v>
      </c>
    </row>
    <row r="772" spans="1:8" ht="21" customHeight="1" hidden="1">
      <c r="A772" s="118">
        <v>4214</v>
      </c>
      <c r="B772" s="386" t="s">
        <v>436</v>
      </c>
      <c r="C772" s="118">
        <v>4214</v>
      </c>
      <c r="D772" s="121" t="s">
        <v>670</v>
      </c>
      <c r="E772" s="68"/>
      <c r="F772" s="68"/>
      <c r="G772" s="68"/>
      <c r="H772" s="224" t="e">
        <f t="shared" si="70"/>
        <v>#DIV/0!</v>
      </c>
    </row>
    <row r="773" spans="1:8" ht="20.25" customHeight="1">
      <c r="A773" s="402"/>
      <c r="B773" s="386"/>
      <c r="C773" s="339"/>
      <c r="D773" s="368" t="s">
        <v>89</v>
      </c>
      <c r="E773" s="320">
        <f>E778</f>
        <v>10000</v>
      </c>
      <c r="F773" s="320">
        <f>F778</f>
        <v>10000</v>
      </c>
      <c r="G773" s="320">
        <f>G778</f>
        <v>1500</v>
      </c>
      <c r="H773" s="320">
        <f t="shared" si="70"/>
        <v>15</v>
      </c>
    </row>
    <row r="774" spans="1:8" ht="20.25" customHeight="1">
      <c r="A774" s="402"/>
      <c r="B774" s="386"/>
      <c r="C774" s="592" t="s">
        <v>1001</v>
      </c>
      <c r="D774" s="596" t="s">
        <v>46</v>
      </c>
      <c r="E774" s="595">
        <v>10000</v>
      </c>
      <c r="F774" s="595">
        <v>10000</v>
      </c>
      <c r="G774" s="595">
        <v>1500</v>
      </c>
      <c r="H774" s="597">
        <f t="shared" si="70"/>
        <v>15</v>
      </c>
    </row>
    <row r="775" spans="1:8" ht="19.5" customHeight="1">
      <c r="A775" s="402"/>
      <c r="B775" s="386"/>
      <c r="C775" s="225" t="s">
        <v>80</v>
      </c>
      <c r="D775" s="305" t="s">
        <v>81</v>
      </c>
      <c r="E775" s="306">
        <f aca="true" t="shared" si="71" ref="E775:G780">E776</f>
        <v>10000</v>
      </c>
      <c r="F775" s="306">
        <f t="shared" si="71"/>
        <v>10000</v>
      </c>
      <c r="G775" s="306">
        <f t="shared" si="71"/>
        <v>1500</v>
      </c>
      <c r="H775" s="306">
        <f t="shared" si="70"/>
        <v>15</v>
      </c>
    </row>
    <row r="776" spans="1:8" ht="19.5" customHeight="1">
      <c r="A776" s="402"/>
      <c r="B776" s="386"/>
      <c r="C776" s="229" t="s">
        <v>90</v>
      </c>
      <c r="D776" s="307" t="s">
        <v>91</v>
      </c>
      <c r="E776" s="308">
        <f>E778</f>
        <v>10000</v>
      </c>
      <c r="F776" s="308">
        <f>F778</f>
        <v>10000</v>
      </c>
      <c r="G776" s="308">
        <f>G778</f>
        <v>1500</v>
      </c>
      <c r="H776" s="308">
        <f t="shared" si="70"/>
        <v>15</v>
      </c>
    </row>
    <row r="777" spans="1:8" ht="19.5" customHeight="1">
      <c r="A777" s="402"/>
      <c r="B777" s="386"/>
      <c r="C777" s="598" t="s">
        <v>980</v>
      </c>
      <c r="D777" s="599" t="s">
        <v>871</v>
      </c>
      <c r="E777" s="601">
        <v>10000</v>
      </c>
      <c r="F777" s="601">
        <v>10000</v>
      </c>
      <c r="G777" s="601">
        <v>1500</v>
      </c>
      <c r="H777" s="600">
        <f t="shared" si="70"/>
        <v>15</v>
      </c>
    </row>
    <row r="778" spans="1:8" ht="18.75" customHeight="1">
      <c r="A778" s="402"/>
      <c r="B778" s="386"/>
      <c r="C778" s="112">
        <v>3</v>
      </c>
      <c r="D778" s="363" t="s">
        <v>171</v>
      </c>
      <c r="E778" s="114">
        <f t="shared" si="71"/>
        <v>10000</v>
      </c>
      <c r="F778" s="114">
        <f t="shared" si="71"/>
        <v>10000</v>
      </c>
      <c r="G778" s="114">
        <f t="shared" si="71"/>
        <v>1500</v>
      </c>
      <c r="H778" s="114">
        <f t="shared" si="70"/>
        <v>15</v>
      </c>
    </row>
    <row r="779" spans="1:8" ht="19.5" customHeight="1">
      <c r="A779" s="402"/>
      <c r="B779" s="386"/>
      <c r="C779" s="115">
        <v>37</v>
      </c>
      <c r="D779" s="158" t="s">
        <v>172</v>
      </c>
      <c r="E779" s="117">
        <f t="shared" si="71"/>
        <v>10000</v>
      </c>
      <c r="F779" s="117">
        <f t="shared" si="71"/>
        <v>10000</v>
      </c>
      <c r="G779" s="117">
        <f t="shared" si="71"/>
        <v>1500</v>
      </c>
      <c r="H779" s="117">
        <f t="shared" si="70"/>
        <v>15</v>
      </c>
    </row>
    <row r="780" spans="1:8" ht="21" customHeight="1">
      <c r="A780" s="402"/>
      <c r="B780" s="386"/>
      <c r="C780" s="27">
        <v>372</v>
      </c>
      <c r="D780" s="28" t="s">
        <v>495</v>
      </c>
      <c r="E780" s="69">
        <f t="shared" si="71"/>
        <v>10000</v>
      </c>
      <c r="F780" s="69">
        <f t="shared" si="71"/>
        <v>10000</v>
      </c>
      <c r="G780" s="69">
        <f t="shared" si="71"/>
        <v>1500</v>
      </c>
      <c r="H780" s="218">
        <f t="shared" si="70"/>
        <v>15</v>
      </c>
    </row>
    <row r="781" spans="1:8" ht="21" customHeight="1">
      <c r="A781" s="118">
        <v>3722</v>
      </c>
      <c r="B781" s="386" t="s">
        <v>124</v>
      </c>
      <c r="C781" s="118">
        <v>3722</v>
      </c>
      <c r="D781" s="121" t="s">
        <v>173</v>
      </c>
      <c r="E781" s="68">
        <v>10000</v>
      </c>
      <c r="F781" s="68">
        <v>10000</v>
      </c>
      <c r="G781" s="68">
        <v>1500</v>
      </c>
      <c r="H781" s="224">
        <f t="shared" si="70"/>
        <v>15</v>
      </c>
    </row>
    <row r="782" spans="1:8" ht="18.75" customHeight="1">
      <c r="A782" s="402"/>
      <c r="B782" s="386"/>
      <c r="C782" s="312"/>
      <c r="D782" s="321"/>
      <c r="E782" s="313"/>
      <c r="F782" s="313"/>
      <c r="G782" s="313"/>
      <c r="H782" s="242"/>
    </row>
    <row r="783" spans="1:4" ht="20.25" customHeight="1">
      <c r="A783" s="403" t="s">
        <v>125</v>
      </c>
      <c r="C783" s="80"/>
      <c r="D783" s="80"/>
    </row>
    <row r="784" spans="3:8" ht="17.25" customHeight="1">
      <c r="C784" s="80"/>
      <c r="D784" s="647" t="s">
        <v>179</v>
      </c>
      <c r="E784" s="647"/>
      <c r="F784" s="647"/>
      <c r="G784" s="649"/>
      <c r="H784" s="649"/>
    </row>
    <row r="785" spans="3:4" ht="14.25" customHeight="1">
      <c r="C785" s="80"/>
      <c r="D785" s="80"/>
    </row>
    <row r="786" spans="3:8" ht="30" customHeight="1">
      <c r="C786" s="80"/>
      <c r="D786" s="634" t="s">
        <v>1049</v>
      </c>
      <c r="E786" s="661"/>
      <c r="F786" s="661"/>
      <c r="G786" s="661"/>
      <c r="H786" s="661"/>
    </row>
    <row r="787" spans="3:8" ht="27.75" customHeight="1" hidden="1">
      <c r="C787" s="80"/>
      <c r="D787" s="3"/>
      <c r="E787" s="187"/>
      <c r="F787" s="187"/>
      <c r="G787" s="187"/>
      <c r="H787" s="187"/>
    </row>
    <row r="788" spans="3:4" ht="18" customHeight="1">
      <c r="C788" s="80"/>
      <c r="D788" s="80"/>
    </row>
    <row r="789" spans="3:4" ht="14.25" customHeight="1" hidden="1">
      <c r="C789" s="80"/>
      <c r="D789" s="80"/>
    </row>
    <row r="790" spans="3:8" ht="14.25" customHeight="1">
      <c r="C790" s="80"/>
      <c r="D790" s="647" t="s">
        <v>183</v>
      </c>
      <c r="E790" s="647"/>
      <c r="F790" s="647"/>
      <c r="G790" s="649"/>
      <c r="H790" s="649"/>
    </row>
    <row r="791" spans="3:4" ht="14.25" customHeight="1">
      <c r="C791" s="80"/>
      <c r="D791" s="80"/>
    </row>
    <row r="792" spans="3:8" ht="32.25" customHeight="1">
      <c r="C792" s="80"/>
      <c r="D792" s="634" t="s">
        <v>1050</v>
      </c>
      <c r="E792" s="661"/>
      <c r="F792" s="661"/>
      <c r="G792" s="661"/>
      <c r="H792" s="661"/>
    </row>
    <row r="793" spans="3:4" ht="14.25" customHeight="1" hidden="1">
      <c r="C793" s="80"/>
      <c r="D793" s="80"/>
    </row>
    <row r="794" spans="3:4" ht="14.25" customHeight="1" hidden="1">
      <c r="C794" s="80"/>
      <c r="D794" s="80"/>
    </row>
    <row r="795" spans="3:4" ht="14.25" customHeight="1" hidden="1">
      <c r="C795" s="80"/>
      <c r="D795" s="80"/>
    </row>
    <row r="796" spans="3:4" ht="18.75" customHeight="1">
      <c r="C796" s="80"/>
      <c r="D796" s="80"/>
    </row>
    <row r="797" spans="3:8" ht="14.25" customHeight="1">
      <c r="C797" s="80"/>
      <c r="D797" s="647" t="s">
        <v>184</v>
      </c>
      <c r="E797" s="647"/>
      <c r="F797" s="647"/>
      <c r="G797" s="649"/>
      <c r="H797" s="649"/>
    </row>
    <row r="798" spans="3:4" ht="14.25" customHeight="1">
      <c r="C798" s="80"/>
      <c r="D798" s="80"/>
    </row>
    <row r="799" spans="3:8" ht="33.75" customHeight="1">
      <c r="C799" s="80"/>
      <c r="D799" s="634" t="s">
        <v>1051</v>
      </c>
      <c r="E799" s="661"/>
      <c r="F799" s="661"/>
      <c r="G799" s="661"/>
      <c r="H799" s="661"/>
    </row>
    <row r="800" spans="3:8" ht="16.5" customHeight="1" hidden="1">
      <c r="C800" s="80"/>
      <c r="D800" s="3"/>
      <c r="E800" s="187"/>
      <c r="F800" s="187"/>
      <c r="G800" s="187"/>
      <c r="H800" s="187"/>
    </row>
    <row r="801" spans="3:4" ht="24" customHeight="1">
      <c r="C801" s="80"/>
      <c r="D801" s="80"/>
    </row>
    <row r="802" spans="3:8" ht="15" hidden="1">
      <c r="C802" s="80"/>
      <c r="D802" s="647"/>
      <c r="E802" s="647"/>
      <c r="F802" s="647"/>
      <c r="G802" s="649"/>
      <c r="H802" s="649"/>
    </row>
    <row r="803" spans="3:4" ht="15.75" customHeight="1" hidden="1">
      <c r="C803" s="80"/>
      <c r="D803" s="80"/>
    </row>
    <row r="804" spans="3:8" ht="17.25" customHeight="1" hidden="1">
      <c r="C804" s="80"/>
      <c r="D804" s="634"/>
      <c r="E804" s="661"/>
      <c r="F804" s="661"/>
      <c r="G804" s="661"/>
      <c r="H804" s="661"/>
    </row>
    <row r="805" spans="3:8" ht="15" customHeight="1" hidden="1">
      <c r="C805" s="80"/>
      <c r="D805" s="3"/>
      <c r="E805" s="187"/>
      <c r="F805" s="187"/>
      <c r="G805" s="187"/>
      <c r="H805" s="187"/>
    </row>
    <row r="806" spans="3:4" ht="19.5" customHeight="1" hidden="1">
      <c r="C806" s="80"/>
      <c r="D806" s="80"/>
    </row>
    <row r="807" spans="3:8" ht="15" hidden="1">
      <c r="C807" s="80"/>
      <c r="D807" s="647"/>
      <c r="E807" s="647"/>
      <c r="F807" s="647"/>
      <c r="G807" s="649"/>
      <c r="H807" s="649"/>
    </row>
    <row r="808" spans="3:4" ht="12.75" customHeight="1" hidden="1">
      <c r="C808" s="80"/>
      <c r="D808" s="80"/>
    </row>
    <row r="809" spans="3:8" ht="16.5" customHeight="1" hidden="1">
      <c r="C809" s="80"/>
      <c r="D809" s="634"/>
      <c r="E809" s="661"/>
      <c r="F809" s="661"/>
      <c r="G809" s="661"/>
      <c r="H809" s="661"/>
    </row>
    <row r="810" spans="3:8" ht="15" customHeight="1" hidden="1">
      <c r="C810" s="80"/>
      <c r="D810" s="3"/>
      <c r="E810" s="187"/>
      <c r="F810" s="187"/>
      <c r="G810" s="187"/>
      <c r="H810" s="187"/>
    </row>
    <row r="811" spans="3:8" ht="15" customHeight="1" hidden="1">
      <c r="C811" s="80"/>
      <c r="D811" s="3"/>
      <c r="E811" s="187"/>
      <c r="F811" s="187"/>
      <c r="G811" s="187"/>
      <c r="H811" s="187"/>
    </row>
    <row r="812" spans="3:8" ht="15" customHeight="1">
      <c r="C812" s="80"/>
      <c r="D812" s="647" t="s">
        <v>186</v>
      </c>
      <c r="E812" s="647"/>
      <c r="F812" s="647"/>
      <c r="G812" s="649"/>
      <c r="H812" s="649"/>
    </row>
    <row r="813" spans="3:8" ht="15" customHeight="1">
      <c r="C813" s="80"/>
      <c r="D813" s="405"/>
      <c r="E813" s="405"/>
      <c r="F813" s="405"/>
      <c r="G813" s="181"/>
      <c r="H813" s="181"/>
    </row>
    <row r="814" spans="3:8" ht="15" customHeight="1">
      <c r="C814" s="80"/>
      <c r="D814" s="405"/>
      <c r="E814" s="405"/>
      <c r="F814" s="405"/>
      <c r="G814" s="181"/>
      <c r="H814" s="181"/>
    </row>
    <row r="815" spans="3:17" ht="15" customHeight="1">
      <c r="C815" s="80"/>
      <c r="D815" s="634" t="s">
        <v>1052</v>
      </c>
      <c r="E815" s="661"/>
      <c r="F815" s="661"/>
      <c r="G815" s="661"/>
      <c r="H815" s="661"/>
      <c r="M815" s="634"/>
      <c r="N815" s="661"/>
      <c r="O815" s="661"/>
      <c r="P815" s="661"/>
      <c r="Q815" s="661"/>
    </row>
    <row r="816" spans="3:8" ht="9.75" customHeight="1">
      <c r="C816" s="80"/>
      <c r="D816" s="405"/>
      <c r="E816" s="405"/>
      <c r="F816" s="405"/>
      <c r="G816" s="181"/>
      <c r="H816" s="181"/>
    </row>
    <row r="817" spans="3:8" ht="12" customHeight="1">
      <c r="C817" s="80"/>
      <c r="D817" s="405"/>
      <c r="E817" s="405"/>
      <c r="F817" s="405"/>
      <c r="G817" s="181"/>
      <c r="H817" s="181"/>
    </row>
    <row r="818" spans="3:8" ht="15" customHeight="1">
      <c r="C818" s="80"/>
      <c r="D818" s="647" t="s">
        <v>212</v>
      </c>
      <c r="E818" s="647"/>
      <c r="F818" s="647"/>
      <c r="G818" s="649"/>
      <c r="H818" s="649"/>
    </row>
    <row r="819" spans="3:8" ht="15" customHeight="1">
      <c r="C819" s="80"/>
      <c r="D819" s="405"/>
      <c r="E819" s="405"/>
      <c r="F819" s="405"/>
      <c r="G819" s="181"/>
      <c r="H819" s="181"/>
    </row>
    <row r="820" spans="3:8" ht="15" customHeight="1">
      <c r="C820" s="80"/>
      <c r="D820" s="405"/>
      <c r="E820" s="405"/>
      <c r="F820" s="405"/>
      <c r="G820" s="181"/>
      <c r="H820" s="181"/>
    </row>
    <row r="821" spans="3:8" ht="15" customHeight="1">
      <c r="C821" s="80"/>
      <c r="D821" s="634" t="s">
        <v>1053</v>
      </c>
      <c r="E821" s="661"/>
      <c r="F821" s="661"/>
      <c r="G821" s="661"/>
      <c r="H821" s="661"/>
    </row>
    <row r="822" spans="3:8" ht="15" customHeight="1">
      <c r="C822" s="80"/>
      <c r="D822" s="405"/>
      <c r="E822" s="405"/>
      <c r="F822" s="405"/>
      <c r="G822" s="181"/>
      <c r="H822" s="181"/>
    </row>
    <row r="823" spans="3:8" ht="15" customHeight="1">
      <c r="C823" s="80"/>
      <c r="D823" s="405"/>
      <c r="E823" s="405"/>
      <c r="F823" s="405"/>
      <c r="G823" s="181"/>
      <c r="H823" s="181"/>
    </row>
    <row r="824" spans="3:8" ht="15" customHeight="1">
      <c r="C824" s="80"/>
      <c r="D824" s="647" t="s">
        <v>180</v>
      </c>
      <c r="E824" s="647"/>
      <c r="F824" s="647"/>
      <c r="G824" s="649"/>
      <c r="H824" s="649"/>
    </row>
    <row r="825" spans="3:8" ht="15" customHeight="1">
      <c r="C825" s="80"/>
      <c r="D825" s="405"/>
      <c r="E825" s="405"/>
      <c r="F825" s="405"/>
      <c r="G825" s="181"/>
      <c r="H825" s="181"/>
    </row>
    <row r="826" spans="3:8" ht="15" customHeight="1">
      <c r="C826" s="80"/>
      <c r="D826" s="405"/>
      <c r="E826" s="405"/>
      <c r="F826" s="405"/>
      <c r="G826" s="181"/>
      <c r="H826" s="181"/>
    </row>
    <row r="827" spans="3:8" ht="15" customHeight="1">
      <c r="C827" s="80"/>
      <c r="D827" s="634" t="s">
        <v>1059</v>
      </c>
      <c r="E827" s="661"/>
      <c r="F827" s="661"/>
      <c r="G827" s="661"/>
      <c r="H827" s="661"/>
    </row>
    <row r="828" spans="3:8" ht="15" customHeight="1">
      <c r="C828" s="80"/>
      <c r="D828" s="634" t="s">
        <v>1054</v>
      </c>
      <c r="E828" s="661"/>
      <c r="F828" s="661"/>
      <c r="G828" s="661"/>
      <c r="H828" s="661"/>
    </row>
    <row r="829" spans="3:8" ht="15" customHeight="1">
      <c r="C829" s="622"/>
      <c r="D829" s="623"/>
      <c r="E829" s="623"/>
      <c r="F829" s="623"/>
      <c r="G829" s="624"/>
      <c r="H829" s="624"/>
    </row>
    <row r="830" spans="3:8" ht="21.75" customHeight="1">
      <c r="C830" s="80"/>
      <c r="D830" s="3"/>
      <c r="E830" s="187"/>
      <c r="F830" s="187"/>
      <c r="G830" s="187"/>
      <c r="H830" s="187"/>
    </row>
    <row r="831" spans="3:8" ht="17.25" customHeight="1">
      <c r="C831" s="80"/>
      <c r="D831" s="179" t="s">
        <v>185</v>
      </c>
      <c r="E831" s="187"/>
      <c r="F831" s="187"/>
      <c r="G831" s="187"/>
      <c r="H831" s="187"/>
    </row>
    <row r="832" spans="3:8" ht="22.5" customHeight="1">
      <c r="C832" s="80"/>
      <c r="D832" s="179"/>
      <c r="E832" s="187"/>
      <c r="F832" s="187"/>
      <c r="G832" s="187"/>
      <c r="H832" s="187"/>
    </row>
    <row r="833" spans="3:4" ht="12.75" customHeight="1">
      <c r="C833" s="80"/>
      <c r="D833" s="80"/>
    </row>
    <row r="834" spans="3:8" ht="15">
      <c r="C834" s="80"/>
      <c r="D834" s="647" t="s">
        <v>181</v>
      </c>
      <c r="E834" s="647"/>
      <c r="F834" s="647"/>
      <c r="G834" s="649"/>
      <c r="H834" s="649"/>
    </row>
    <row r="835" spans="3:4" ht="19.5" customHeight="1" hidden="1">
      <c r="C835" s="80"/>
      <c r="D835" s="80"/>
    </row>
    <row r="836" spans="3:4" ht="19.5" customHeight="1">
      <c r="C836" s="80"/>
      <c r="D836" s="80"/>
    </row>
    <row r="837" spans="3:8" ht="17.25" customHeight="1">
      <c r="C837" s="80"/>
      <c r="D837" s="634" t="s">
        <v>1056</v>
      </c>
      <c r="E837" s="661"/>
      <c r="F837" s="661"/>
      <c r="G837" s="661"/>
      <c r="H837" s="661"/>
    </row>
    <row r="838" spans="3:8" ht="14.25" customHeight="1">
      <c r="C838" s="80"/>
      <c r="D838" s="637"/>
      <c r="E838" s="637"/>
      <c r="F838" s="637"/>
      <c r="G838" s="637"/>
      <c r="H838" s="637"/>
    </row>
    <row r="839" spans="3:8" ht="12.75">
      <c r="C839" s="80"/>
      <c r="D839" s="637"/>
      <c r="E839" s="637"/>
      <c r="F839" s="637"/>
      <c r="G839" s="637"/>
      <c r="H839" s="637"/>
    </row>
    <row r="840" spans="3:8" ht="15" customHeight="1">
      <c r="C840" s="80"/>
      <c r="D840" s="637"/>
      <c r="E840" s="637"/>
      <c r="F840" s="637"/>
      <c r="G840" s="637"/>
      <c r="H840" s="637"/>
    </row>
    <row r="841" spans="3:8" ht="29.25" customHeight="1">
      <c r="C841" s="80"/>
      <c r="D841" s="637"/>
      <c r="E841" s="637"/>
      <c r="F841" s="637"/>
      <c r="G841" s="637"/>
      <c r="H841" s="637"/>
    </row>
    <row r="842" spans="3:8" ht="9" customHeight="1">
      <c r="C842" s="80"/>
      <c r="D842" s="664" t="s">
        <v>1057</v>
      </c>
      <c r="E842" s="665"/>
      <c r="F842" s="665"/>
      <c r="G842" s="665"/>
      <c r="H842" s="665"/>
    </row>
    <row r="843" spans="3:8" ht="12.75">
      <c r="C843" s="80"/>
      <c r="D843" s="641"/>
      <c r="E843" s="641"/>
      <c r="F843" s="641"/>
      <c r="G843" s="641"/>
      <c r="H843" s="641"/>
    </row>
    <row r="844" spans="3:8" ht="24.75" customHeight="1">
      <c r="C844" s="80"/>
      <c r="D844" s="641"/>
      <c r="E844" s="641"/>
      <c r="F844" s="641"/>
      <c r="G844" s="641"/>
      <c r="H844" s="641"/>
    </row>
    <row r="845" spans="3:8" ht="29.25" customHeight="1">
      <c r="C845" s="80"/>
      <c r="D845" s="641"/>
      <c r="E845" s="641"/>
      <c r="F845" s="641"/>
      <c r="G845" s="641"/>
      <c r="H845" s="641"/>
    </row>
    <row r="846" spans="3:4" ht="21" customHeight="1">
      <c r="C846" s="80"/>
      <c r="D846" s="80"/>
    </row>
    <row r="847" spans="3:8" ht="22.5" customHeight="1" hidden="1">
      <c r="C847" s="80"/>
      <c r="D847" s="647" t="s">
        <v>212</v>
      </c>
      <c r="E847" s="647"/>
      <c r="F847" s="647"/>
      <c r="G847" s="649"/>
      <c r="H847" s="649"/>
    </row>
    <row r="848" spans="3:4" ht="28.5" customHeight="1" hidden="1">
      <c r="C848" s="80"/>
      <c r="D848" s="80"/>
    </row>
    <row r="849" spans="3:8" ht="27.75" customHeight="1" hidden="1">
      <c r="C849" s="80"/>
      <c r="D849" s="634" t="s">
        <v>213</v>
      </c>
      <c r="E849" s="661"/>
      <c r="F849" s="661"/>
      <c r="G849" s="661"/>
      <c r="H849" s="661"/>
    </row>
    <row r="850" spans="3:8" ht="21.75" customHeight="1">
      <c r="C850" s="80"/>
      <c r="D850" s="3"/>
      <c r="E850" s="187"/>
      <c r="F850" s="187"/>
      <c r="G850" s="187"/>
      <c r="H850" s="187"/>
    </row>
    <row r="851" spans="3:8" ht="28.5" customHeight="1" hidden="1">
      <c r="C851" s="80"/>
      <c r="D851" s="3"/>
      <c r="E851" s="187"/>
      <c r="F851" s="187"/>
      <c r="G851" s="187"/>
      <c r="H851" s="187"/>
    </row>
    <row r="852" spans="3:8" ht="28.5" customHeight="1" hidden="1">
      <c r="C852" s="80"/>
      <c r="D852" s="3"/>
      <c r="E852" s="187"/>
      <c r="F852" s="187"/>
      <c r="G852" s="187"/>
      <c r="H852" s="187"/>
    </row>
    <row r="853" spans="3:4" ht="21.75" customHeight="1">
      <c r="C853" s="80"/>
      <c r="D853" s="80"/>
    </row>
    <row r="854" spans="3:4" ht="19.5" customHeight="1">
      <c r="C854" s="80"/>
      <c r="D854" s="179" t="s">
        <v>214</v>
      </c>
    </row>
    <row r="855" spans="3:4" ht="19.5" customHeight="1">
      <c r="C855" s="80"/>
      <c r="D855" s="179"/>
    </row>
    <row r="856" spans="3:4" ht="12.75">
      <c r="C856" s="80"/>
      <c r="D856" s="80"/>
    </row>
    <row r="857" spans="3:8" ht="15">
      <c r="C857" s="80"/>
      <c r="D857" s="647" t="s">
        <v>384</v>
      </c>
      <c r="E857" s="647"/>
      <c r="F857" s="647"/>
      <c r="G857" s="649"/>
      <c r="H857" s="649"/>
    </row>
    <row r="858" spans="3:8" ht="15">
      <c r="C858" s="80"/>
      <c r="D858" s="405"/>
      <c r="E858" s="405"/>
      <c r="F858" s="405"/>
      <c r="G858" s="181"/>
      <c r="H858" s="181"/>
    </row>
    <row r="859" spans="3:4" ht="12.75" customHeight="1">
      <c r="C859" s="80"/>
      <c r="D859" s="80"/>
    </row>
    <row r="860" spans="3:8" ht="15" customHeight="1">
      <c r="C860" s="80"/>
      <c r="D860" s="634" t="s">
        <v>1055</v>
      </c>
      <c r="E860" s="661"/>
      <c r="F860" s="661"/>
      <c r="G860" s="661"/>
      <c r="H860" s="661"/>
    </row>
    <row r="861" spans="3:8" ht="15" customHeight="1">
      <c r="C861" s="80"/>
      <c r="D861" s="3"/>
      <c r="E861" s="187"/>
      <c r="F861" s="187"/>
      <c r="G861" s="187"/>
      <c r="H861" s="187"/>
    </row>
    <row r="862" spans="3:8" ht="15" customHeight="1">
      <c r="C862" s="80"/>
      <c r="D862" s="3"/>
      <c r="E862" s="187"/>
      <c r="F862" s="187"/>
      <c r="G862" s="187"/>
      <c r="H862" s="187"/>
    </row>
    <row r="863" spans="3:8" ht="15" customHeight="1">
      <c r="C863" s="80"/>
      <c r="D863" s="3"/>
      <c r="E863" s="187"/>
      <c r="F863" s="187"/>
      <c r="G863" s="187"/>
      <c r="H863" s="187"/>
    </row>
    <row r="864" spans="3:8" ht="15" customHeight="1">
      <c r="C864" s="80"/>
      <c r="D864" s="3"/>
      <c r="E864" s="187"/>
      <c r="F864" s="187"/>
      <c r="G864" s="187"/>
      <c r="H864" s="187"/>
    </row>
    <row r="865" spans="3:8" ht="15" customHeight="1">
      <c r="C865" s="80"/>
      <c r="D865" s="3"/>
      <c r="E865" s="187"/>
      <c r="F865" s="187"/>
      <c r="G865" s="187"/>
      <c r="H865" s="187"/>
    </row>
    <row r="866" spans="3:8" ht="15" customHeight="1">
      <c r="C866" s="80"/>
      <c r="D866" s="3"/>
      <c r="E866" s="187"/>
      <c r="F866" s="187"/>
      <c r="G866" s="187"/>
      <c r="H866" s="187"/>
    </row>
    <row r="867" spans="3:8" ht="15" customHeight="1">
      <c r="C867" s="80"/>
      <c r="D867" s="3"/>
      <c r="E867" s="187"/>
      <c r="F867" s="187"/>
      <c r="G867" s="187"/>
      <c r="H867" s="187"/>
    </row>
    <row r="868" spans="3:8" ht="15" customHeight="1">
      <c r="C868" s="80"/>
      <c r="D868" s="3"/>
      <c r="E868" s="187"/>
      <c r="F868" s="187"/>
      <c r="G868" s="187"/>
      <c r="H868" s="187"/>
    </row>
    <row r="869" spans="3:4" ht="11.25" customHeight="1">
      <c r="C869" s="80"/>
      <c r="D869" s="80"/>
    </row>
    <row r="870" spans="3:4" ht="12.75" hidden="1">
      <c r="C870" s="80"/>
      <c r="D870" s="80"/>
    </row>
    <row r="871" spans="3:4" ht="12.75" hidden="1">
      <c r="C871" s="80"/>
      <c r="D871" s="80"/>
    </row>
    <row r="872" spans="3:8" ht="17.25" customHeight="1">
      <c r="C872" s="666" t="s">
        <v>215</v>
      </c>
      <c r="D872" s="666"/>
      <c r="E872" s="666"/>
      <c r="F872" s="666"/>
      <c r="G872" s="666"/>
      <c r="H872" s="666"/>
    </row>
    <row r="873" spans="3:4" ht="12.75" hidden="1">
      <c r="C873" s="80"/>
      <c r="D873" s="80"/>
    </row>
    <row r="874" spans="3:4" ht="12.75">
      <c r="C874" s="80"/>
      <c r="D874" s="80"/>
    </row>
    <row r="875" spans="3:4" ht="12.75">
      <c r="C875" s="80"/>
      <c r="D875" s="80"/>
    </row>
    <row r="876" spans="3:4" ht="12.75">
      <c r="C876" s="80"/>
      <c r="D876" s="80"/>
    </row>
    <row r="877" spans="3:4" ht="12.75">
      <c r="C877" s="80"/>
      <c r="D877" s="80"/>
    </row>
    <row r="878" spans="3:4" ht="15">
      <c r="C878" s="80"/>
      <c r="D878" s="90"/>
    </row>
    <row r="879" spans="3:4" ht="15">
      <c r="C879" s="80"/>
      <c r="D879" s="3" t="s">
        <v>1061</v>
      </c>
    </row>
    <row r="880" spans="3:4" ht="15">
      <c r="C880" s="80"/>
      <c r="D880" s="3" t="s">
        <v>974</v>
      </c>
    </row>
    <row r="881" spans="3:4" ht="15">
      <c r="C881" s="80"/>
      <c r="D881" s="3" t="s">
        <v>1062</v>
      </c>
    </row>
    <row r="882" spans="3:4" ht="12.75" hidden="1">
      <c r="C882" s="80"/>
      <c r="D882" s="80"/>
    </row>
    <row r="883" spans="3:7" ht="15">
      <c r="C883" s="80"/>
      <c r="D883" s="80"/>
      <c r="F883" s="662" t="s">
        <v>216</v>
      </c>
      <c r="G883" s="662"/>
    </row>
    <row r="884" spans="3:7" ht="15">
      <c r="C884" s="80"/>
      <c r="D884" s="80"/>
      <c r="F884" s="663" t="s">
        <v>182</v>
      </c>
      <c r="G884" s="663"/>
    </row>
    <row r="885" spans="3:4" ht="12.75">
      <c r="C885" s="80"/>
      <c r="D885" s="80"/>
    </row>
    <row r="886" spans="3:4" ht="12.75">
      <c r="C886" s="80"/>
      <c r="D886" s="80"/>
    </row>
    <row r="887" spans="3:4" ht="12.75" hidden="1">
      <c r="C887" s="80"/>
      <c r="D887" s="80"/>
    </row>
    <row r="888" spans="3:4" ht="12.75" hidden="1">
      <c r="C888" s="80"/>
      <c r="D888" s="80"/>
    </row>
    <row r="889" spans="3:4" ht="12.75" hidden="1">
      <c r="C889" s="80"/>
      <c r="D889" s="80"/>
    </row>
    <row r="890" spans="3:4" ht="12.75" hidden="1">
      <c r="C890" s="80"/>
      <c r="D890" s="80"/>
    </row>
    <row r="891" spans="3:4" ht="12.75" hidden="1">
      <c r="C891" s="80"/>
      <c r="D891" s="80"/>
    </row>
    <row r="892" spans="3:4" ht="12.75">
      <c r="C892" s="80"/>
      <c r="D892" s="80"/>
    </row>
    <row r="893" spans="3:4" ht="12.75">
      <c r="C893" s="80"/>
      <c r="D893" s="80"/>
    </row>
    <row r="894" spans="3:4" ht="12.75">
      <c r="C894" s="80"/>
      <c r="D894" s="80"/>
    </row>
    <row r="895" spans="3:4" ht="12.75">
      <c r="C895" s="80"/>
      <c r="D895" s="80"/>
    </row>
    <row r="896" spans="3:4" ht="12.75">
      <c r="C896" s="80"/>
      <c r="D896" s="80"/>
    </row>
    <row r="897" spans="3:4" ht="12.75">
      <c r="C897" s="80"/>
      <c r="D897" s="80"/>
    </row>
    <row r="898" spans="3:4" ht="12.75">
      <c r="C898" s="80"/>
      <c r="D898" s="80"/>
    </row>
    <row r="899" spans="3:4" ht="12.75">
      <c r="C899" s="80"/>
      <c r="D899" s="80"/>
    </row>
    <row r="900" spans="3:4" ht="12.75">
      <c r="C900" s="80"/>
      <c r="D900" s="80"/>
    </row>
    <row r="901" spans="3:4" ht="12.75">
      <c r="C901" s="80"/>
      <c r="D901" s="80"/>
    </row>
    <row r="902" spans="3:4" ht="12.75">
      <c r="C902" s="80"/>
      <c r="D902" s="80"/>
    </row>
    <row r="903" spans="3:4" ht="12.75">
      <c r="C903" s="80"/>
      <c r="D903" s="80"/>
    </row>
    <row r="904" spans="3:4" ht="12.75">
      <c r="C904" s="80"/>
      <c r="D904" s="80"/>
    </row>
    <row r="905" spans="3:4" ht="12.75">
      <c r="C905" s="80"/>
      <c r="D905" s="80"/>
    </row>
    <row r="906" spans="3:4" ht="12.75">
      <c r="C906" s="80"/>
      <c r="D906" s="80"/>
    </row>
    <row r="907" spans="3:4" ht="12.75">
      <c r="C907" s="80"/>
      <c r="D907" s="80"/>
    </row>
    <row r="908" spans="3:4" ht="12.75">
      <c r="C908" s="80"/>
      <c r="D908" s="80"/>
    </row>
    <row r="909" spans="3:4" ht="12.75">
      <c r="C909" s="80"/>
      <c r="D909" s="80"/>
    </row>
    <row r="910" spans="3:4" ht="12.75">
      <c r="C910" s="80"/>
      <c r="D910" s="80"/>
    </row>
    <row r="911" spans="3:4" ht="12.75">
      <c r="C911" s="80"/>
      <c r="D911" s="80"/>
    </row>
    <row r="912" spans="3:4" ht="12.75">
      <c r="C912" s="80"/>
      <c r="D912" s="80"/>
    </row>
    <row r="913" spans="3:4" ht="12.75">
      <c r="C913" s="80"/>
      <c r="D913" s="80"/>
    </row>
    <row r="914" spans="3:4" ht="12.75">
      <c r="C914" s="80"/>
      <c r="D914" s="80"/>
    </row>
    <row r="915" spans="3:4" ht="12.75">
      <c r="C915" s="80"/>
      <c r="D915" s="80"/>
    </row>
    <row r="916" spans="3:4" ht="12.75">
      <c r="C916" s="80"/>
      <c r="D916" s="80"/>
    </row>
    <row r="917" spans="3:4" ht="12.75">
      <c r="C917" s="80"/>
      <c r="D917" s="80"/>
    </row>
    <row r="918" spans="3:4" ht="12.75">
      <c r="C918" s="80"/>
      <c r="D918" s="80"/>
    </row>
    <row r="919" spans="3:4" ht="12.75">
      <c r="C919" s="80"/>
      <c r="D919" s="80"/>
    </row>
    <row r="920" spans="3:4" ht="12.75">
      <c r="C920" s="80"/>
      <c r="D920" s="80"/>
    </row>
    <row r="921" spans="3:4" ht="12.75">
      <c r="C921" s="80"/>
      <c r="D921" s="80"/>
    </row>
    <row r="922" spans="3:4" ht="12.75">
      <c r="C922" s="80"/>
      <c r="D922" s="80"/>
    </row>
    <row r="923" spans="3:4" ht="12.75">
      <c r="C923" s="80"/>
      <c r="D923" s="80"/>
    </row>
    <row r="924" spans="3:4" ht="12.75">
      <c r="C924" s="80"/>
      <c r="D924" s="80"/>
    </row>
    <row r="925" spans="3:4" ht="12.75">
      <c r="C925" s="80"/>
      <c r="D925" s="80"/>
    </row>
    <row r="926" spans="3:4" ht="12.75">
      <c r="C926" s="80"/>
      <c r="D926" s="80"/>
    </row>
    <row r="927" spans="3:4" ht="12.75">
      <c r="C927" s="80"/>
      <c r="D927" s="80"/>
    </row>
    <row r="928" spans="3:4" ht="12.75">
      <c r="C928" s="80"/>
      <c r="D928" s="80"/>
    </row>
    <row r="929" spans="3:4" ht="12.75">
      <c r="C929" s="80"/>
      <c r="D929" s="80"/>
    </row>
    <row r="930" spans="3:4" ht="12.75">
      <c r="C930" s="80"/>
      <c r="D930" s="80"/>
    </row>
    <row r="931" spans="3:4" ht="12.75">
      <c r="C931" s="80"/>
      <c r="D931" s="80"/>
    </row>
    <row r="932" spans="3:4" ht="12.75">
      <c r="C932" s="80"/>
      <c r="D932" s="80"/>
    </row>
    <row r="933" spans="3:4" ht="12.75">
      <c r="C933" s="80"/>
      <c r="D933" s="80"/>
    </row>
    <row r="934" spans="3:4" ht="12.75">
      <c r="C934" s="80"/>
      <c r="D934" s="80"/>
    </row>
    <row r="935" spans="3:4" ht="12.75">
      <c r="C935" s="80"/>
      <c r="D935" s="80"/>
    </row>
    <row r="936" spans="3:4" ht="12.75">
      <c r="C936" s="80"/>
      <c r="D936" s="80"/>
    </row>
    <row r="937" spans="3:4" ht="12.75">
      <c r="C937" s="80"/>
      <c r="D937" s="80"/>
    </row>
    <row r="938" spans="3:4" ht="12.75">
      <c r="C938" s="80"/>
      <c r="D938" s="80"/>
    </row>
    <row r="939" spans="3:4" ht="12.75">
      <c r="C939" s="80"/>
      <c r="D939" s="80"/>
    </row>
    <row r="940" spans="3:4" ht="12.75">
      <c r="C940" s="80"/>
      <c r="D940" s="80"/>
    </row>
    <row r="941" spans="3:4" ht="12.75">
      <c r="C941" s="80"/>
      <c r="D941" s="80"/>
    </row>
    <row r="942" spans="3:4" ht="12.75">
      <c r="C942" s="80"/>
      <c r="D942" s="80"/>
    </row>
    <row r="943" spans="3:4" ht="12.75">
      <c r="C943" s="80"/>
      <c r="D943" s="80"/>
    </row>
    <row r="944" spans="3:4" ht="12.75">
      <c r="C944" s="80"/>
      <c r="D944" s="80"/>
    </row>
    <row r="945" spans="3:4" ht="12.75">
      <c r="C945" s="80"/>
      <c r="D945" s="80"/>
    </row>
    <row r="946" spans="3:4" ht="12.75">
      <c r="C946" s="80"/>
      <c r="D946" s="80"/>
    </row>
    <row r="947" spans="3:4" ht="12.75">
      <c r="C947" s="80"/>
      <c r="D947" s="80"/>
    </row>
    <row r="948" spans="3:4" ht="12.75">
      <c r="C948" s="80"/>
      <c r="D948" s="80"/>
    </row>
    <row r="949" spans="3:4" ht="12.75">
      <c r="C949" s="80"/>
      <c r="D949" s="80"/>
    </row>
    <row r="950" spans="3:4" ht="12.75">
      <c r="C950" s="80"/>
      <c r="D950" s="80"/>
    </row>
    <row r="951" spans="3:4" ht="12.75">
      <c r="C951" s="80"/>
      <c r="D951" s="80"/>
    </row>
    <row r="952" spans="3:4" ht="12.75">
      <c r="C952" s="80"/>
      <c r="D952" s="80"/>
    </row>
    <row r="953" spans="3:4" ht="12.75">
      <c r="C953" s="80"/>
      <c r="D953" s="80"/>
    </row>
    <row r="954" spans="3:4" ht="12.75">
      <c r="C954" s="80"/>
      <c r="D954" s="80"/>
    </row>
    <row r="955" spans="3:4" ht="12.75">
      <c r="C955" s="80"/>
      <c r="D955" s="80"/>
    </row>
    <row r="956" spans="3:4" ht="12.75">
      <c r="C956" s="80"/>
      <c r="D956" s="80"/>
    </row>
    <row r="957" spans="3:4" ht="12.75">
      <c r="C957" s="80"/>
      <c r="D957" s="80"/>
    </row>
    <row r="958" spans="3:4" ht="12.75">
      <c r="C958" s="80"/>
      <c r="D958" s="80"/>
    </row>
    <row r="959" spans="3:4" ht="12.75">
      <c r="C959" s="80"/>
      <c r="D959" s="80"/>
    </row>
    <row r="960" spans="3:4" ht="12.75">
      <c r="C960" s="80"/>
      <c r="D960" s="80"/>
    </row>
    <row r="961" spans="3:4" ht="12.75">
      <c r="C961" s="80"/>
      <c r="D961" s="80"/>
    </row>
    <row r="962" spans="3:4" ht="12.75">
      <c r="C962" s="80"/>
      <c r="D962" s="80"/>
    </row>
    <row r="963" spans="3:4" ht="12.75">
      <c r="C963" s="80"/>
      <c r="D963" s="80"/>
    </row>
    <row r="964" spans="3:4" ht="12.75">
      <c r="C964" s="80"/>
      <c r="D964" s="80"/>
    </row>
    <row r="965" spans="3:4" ht="12.75">
      <c r="C965" s="80"/>
      <c r="D965" s="80"/>
    </row>
    <row r="966" spans="3:4" ht="12.75">
      <c r="C966" s="80"/>
      <c r="D966" s="80"/>
    </row>
    <row r="967" spans="3:4" ht="12.75">
      <c r="C967" s="80"/>
      <c r="D967" s="80"/>
    </row>
    <row r="968" spans="3:4" ht="12.75">
      <c r="C968" s="80"/>
      <c r="D968" s="80"/>
    </row>
    <row r="969" spans="3:4" ht="12.75">
      <c r="C969" s="80"/>
      <c r="D969" s="80"/>
    </row>
    <row r="970" spans="3:4" ht="12.75">
      <c r="C970" s="80"/>
      <c r="D970" s="80"/>
    </row>
    <row r="971" spans="3:4" ht="12.75">
      <c r="C971" s="80"/>
      <c r="D971" s="80"/>
    </row>
    <row r="972" spans="3:4" ht="12.75">
      <c r="C972" s="80"/>
      <c r="D972" s="80"/>
    </row>
    <row r="973" spans="3:4" ht="12.75">
      <c r="C973" s="80"/>
      <c r="D973" s="80"/>
    </row>
    <row r="974" spans="3:4" ht="12.75">
      <c r="C974" s="80"/>
      <c r="D974" s="80"/>
    </row>
    <row r="975" spans="3:4" ht="12.75">
      <c r="C975" s="80"/>
      <c r="D975" s="80"/>
    </row>
    <row r="976" spans="3:4" ht="12.75">
      <c r="C976" s="80"/>
      <c r="D976" s="80"/>
    </row>
    <row r="977" spans="3:4" ht="12.75">
      <c r="C977" s="80"/>
      <c r="D977" s="80"/>
    </row>
    <row r="978" spans="3:4" ht="12.75">
      <c r="C978" s="80"/>
      <c r="D978" s="80"/>
    </row>
    <row r="979" spans="3:4" ht="12.75">
      <c r="C979" s="80"/>
      <c r="D979" s="80"/>
    </row>
    <row r="980" spans="3:4" ht="12.75">
      <c r="C980" s="80"/>
      <c r="D980" s="80"/>
    </row>
    <row r="981" spans="3:4" ht="12.75">
      <c r="C981" s="80"/>
      <c r="D981" s="80"/>
    </row>
    <row r="982" spans="3:4" ht="12.75">
      <c r="C982" s="80"/>
      <c r="D982" s="80"/>
    </row>
    <row r="983" spans="3:4" ht="12.75">
      <c r="C983" s="80"/>
      <c r="D983" s="80"/>
    </row>
    <row r="984" spans="3:4" ht="12.75">
      <c r="C984" s="80"/>
      <c r="D984" s="80"/>
    </row>
    <row r="985" spans="3:4" ht="12.75">
      <c r="C985" s="80"/>
      <c r="D985" s="80"/>
    </row>
    <row r="986" spans="3:4" ht="12.75">
      <c r="C986" s="80"/>
      <c r="D986" s="80"/>
    </row>
    <row r="987" spans="3:4" ht="12.75">
      <c r="C987" s="80"/>
      <c r="D987" s="80"/>
    </row>
    <row r="988" spans="3:4" ht="12.75">
      <c r="C988" s="80"/>
      <c r="D988" s="80"/>
    </row>
    <row r="989" spans="3:4" ht="12.75">
      <c r="C989" s="80"/>
      <c r="D989" s="80"/>
    </row>
    <row r="990" spans="3:4" ht="12.75">
      <c r="C990" s="80"/>
      <c r="D990" s="80"/>
    </row>
    <row r="991" spans="3:4" ht="12.75">
      <c r="C991" s="80"/>
      <c r="D991" s="80"/>
    </row>
    <row r="992" spans="3:4" ht="12.75">
      <c r="C992" s="80"/>
      <c r="D992" s="80"/>
    </row>
    <row r="993" spans="3:4" ht="12.75">
      <c r="C993" s="80"/>
      <c r="D993" s="80"/>
    </row>
    <row r="994" spans="3:4" ht="12.75">
      <c r="C994" s="80"/>
      <c r="D994" s="80"/>
    </row>
    <row r="995" spans="3:4" ht="12.75">
      <c r="C995" s="80"/>
      <c r="D995" s="80"/>
    </row>
    <row r="996" spans="3:4" ht="12.75">
      <c r="C996" s="80"/>
      <c r="D996" s="80"/>
    </row>
    <row r="997" spans="3:4" ht="12.75">
      <c r="C997" s="80"/>
      <c r="D997" s="80"/>
    </row>
    <row r="998" spans="3:4" ht="12.75">
      <c r="C998" s="80"/>
      <c r="D998" s="80"/>
    </row>
    <row r="999" spans="3:4" ht="12.75">
      <c r="C999" s="80"/>
      <c r="D999" s="80"/>
    </row>
    <row r="1000" spans="3:4" ht="12.75">
      <c r="C1000" s="80"/>
      <c r="D1000" s="80"/>
    </row>
    <row r="1001" spans="3:4" ht="12.75">
      <c r="C1001" s="80"/>
      <c r="D1001" s="80"/>
    </row>
    <row r="1002" spans="3:4" ht="12.75">
      <c r="C1002" s="80"/>
      <c r="D1002" s="80"/>
    </row>
    <row r="1003" spans="3:4" ht="12.75">
      <c r="C1003" s="80"/>
      <c r="D1003" s="80"/>
    </row>
    <row r="1004" spans="3:4" ht="12.75">
      <c r="C1004" s="80"/>
      <c r="D1004" s="80"/>
    </row>
    <row r="1005" spans="3:4" ht="12.75">
      <c r="C1005" s="80"/>
      <c r="D1005" s="80"/>
    </row>
    <row r="1006" spans="3:4" ht="12.75">
      <c r="C1006" s="80"/>
      <c r="D1006" s="80"/>
    </row>
    <row r="1007" spans="3:4" ht="12.75">
      <c r="C1007" s="80"/>
      <c r="D1007" s="80"/>
    </row>
    <row r="1008" spans="3:4" ht="12.75">
      <c r="C1008" s="80"/>
      <c r="D1008" s="80"/>
    </row>
    <row r="1009" spans="3:4" ht="12.75">
      <c r="C1009" s="80"/>
      <c r="D1009" s="80"/>
    </row>
    <row r="1010" spans="3:4" ht="12.75">
      <c r="C1010" s="80"/>
      <c r="D1010" s="80"/>
    </row>
    <row r="1011" spans="3:4" ht="12.75">
      <c r="C1011" s="80"/>
      <c r="D1011" s="80"/>
    </row>
    <row r="1012" spans="3:4" ht="12.75">
      <c r="C1012" s="80"/>
      <c r="D1012" s="80"/>
    </row>
    <row r="1013" spans="3:4" ht="12.75">
      <c r="C1013" s="80"/>
      <c r="D1013" s="80"/>
    </row>
    <row r="1014" spans="3:4" ht="12.75">
      <c r="C1014" s="80"/>
      <c r="D1014" s="80"/>
    </row>
    <row r="1015" spans="3:4" ht="12.75">
      <c r="C1015" s="80"/>
      <c r="D1015" s="80"/>
    </row>
    <row r="1016" spans="3:4" ht="12.75">
      <c r="C1016" s="80"/>
      <c r="D1016" s="80"/>
    </row>
    <row r="1017" spans="3:4" ht="12.75">
      <c r="C1017" s="80"/>
      <c r="D1017" s="80"/>
    </row>
    <row r="1018" spans="3:4" ht="12.75">
      <c r="C1018" s="80"/>
      <c r="D1018" s="80"/>
    </row>
    <row r="1019" spans="3:4" ht="12.75">
      <c r="C1019" s="80"/>
      <c r="D1019" s="80"/>
    </row>
    <row r="1020" spans="3:4" ht="12.75">
      <c r="C1020" s="80"/>
      <c r="D1020" s="80"/>
    </row>
    <row r="1021" spans="3:4" ht="12.75">
      <c r="C1021" s="80"/>
      <c r="D1021" s="80"/>
    </row>
    <row r="1022" spans="3:4" ht="12.75">
      <c r="C1022" s="80"/>
      <c r="D1022" s="80"/>
    </row>
    <row r="1023" spans="3:4" ht="12.75">
      <c r="C1023" s="80"/>
      <c r="D1023" s="80"/>
    </row>
    <row r="1024" spans="3:4" ht="12.75">
      <c r="C1024" s="80"/>
      <c r="D1024" s="80"/>
    </row>
    <row r="1025" spans="3:4" ht="12.75">
      <c r="C1025" s="80"/>
      <c r="D1025" s="80"/>
    </row>
    <row r="1026" spans="3:4" ht="12.75">
      <c r="C1026" s="80"/>
      <c r="D1026" s="80"/>
    </row>
    <row r="1027" spans="3:4" ht="12.75">
      <c r="C1027" s="80"/>
      <c r="D1027" s="80"/>
    </row>
    <row r="1028" spans="3:4" ht="12.75">
      <c r="C1028" s="80"/>
      <c r="D1028" s="80"/>
    </row>
    <row r="1029" spans="3:4" ht="12.75">
      <c r="C1029" s="80"/>
      <c r="D1029" s="80"/>
    </row>
    <row r="1030" spans="3:4" ht="12.75">
      <c r="C1030" s="80"/>
      <c r="D1030" s="80"/>
    </row>
    <row r="1031" spans="3:4" ht="12.75">
      <c r="C1031" s="80"/>
      <c r="D1031" s="80"/>
    </row>
    <row r="1032" spans="3:4" ht="12.75">
      <c r="C1032" s="80"/>
      <c r="D1032" s="80"/>
    </row>
    <row r="1033" spans="3:4" ht="12.75">
      <c r="C1033" s="80"/>
      <c r="D1033" s="80"/>
    </row>
    <row r="1034" spans="3:4" ht="12.75">
      <c r="C1034" s="80"/>
      <c r="D1034" s="80"/>
    </row>
    <row r="1035" spans="3:4" ht="12.75">
      <c r="C1035" s="80"/>
      <c r="D1035" s="80"/>
    </row>
    <row r="1036" spans="3:4" ht="12.75">
      <c r="C1036" s="80"/>
      <c r="D1036" s="80"/>
    </row>
    <row r="1037" spans="3:4" ht="12.75">
      <c r="C1037" s="80"/>
      <c r="D1037" s="80"/>
    </row>
    <row r="1038" spans="3:4" ht="12.75">
      <c r="C1038" s="80"/>
      <c r="D1038" s="80"/>
    </row>
    <row r="1039" spans="3:4" ht="12.75">
      <c r="C1039" s="80"/>
      <c r="D1039" s="80"/>
    </row>
    <row r="1040" spans="3:4" ht="12.75">
      <c r="C1040" s="80"/>
      <c r="D1040" s="80"/>
    </row>
    <row r="1041" spans="3:4" ht="12.75">
      <c r="C1041" s="80"/>
      <c r="D1041" s="80"/>
    </row>
    <row r="1042" spans="3:4" ht="12.75">
      <c r="C1042" s="80"/>
      <c r="D1042" s="80"/>
    </row>
    <row r="1043" spans="3:4" ht="12.75">
      <c r="C1043" s="80"/>
      <c r="D1043" s="80"/>
    </row>
    <row r="1044" spans="3:4" ht="12.75">
      <c r="C1044" s="80"/>
      <c r="D1044" s="80"/>
    </row>
    <row r="1045" spans="3:4" ht="12.75">
      <c r="C1045" s="80"/>
      <c r="D1045" s="80"/>
    </row>
    <row r="1046" spans="3:4" ht="12.75">
      <c r="C1046" s="80"/>
      <c r="D1046" s="80"/>
    </row>
    <row r="1047" spans="3:4" ht="12.75">
      <c r="C1047" s="80"/>
      <c r="D1047" s="80"/>
    </row>
    <row r="1048" spans="3:4" ht="12.75">
      <c r="C1048" s="80"/>
      <c r="D1048" s="80"/>
    </row>
    <row r="1049" spans="3:4" ht="12.75">
      <c r="C1049" s="80"/>
      <c r="D1049" s="80"/>
    </row>
    <row r="1050" spans="3:4" ht="12.75">
      <c r="C1050" s="80"/>
      <c r="D1050" s="80"/>
    </row>
    <row r="1051" spans="3:4" ht="12.75">
      <c r="C1051" s="80"/>
      <c r="D1051" s="80"/>
    </row>
    <row r="1052" spans="3:4" ht="12.75">
      <c r="C1052" s="80"/>
      <c r="D1052" s="80"/>
    </row>
    <row r="1053" spans="3:4" ht="12.75">
      <c r="C1053" s="80"/>
      <c r="D1053" s="80"/>
    </row>
    <row r="1054" spans="3:4" ht="12.75">
      <c r="C1054" s="80"/>
      <c r="D1054" s="80"/>
    </row>
    <row r="1055" spans="3:4" ht="12.75">
      <c r="C1055" s="80"/>
      <c r="D1055" s="80"/>
    </row>
    <row r="1056" spans="3:4" ht="12.75">
      <c r="C1056" s="80"/>
      <c r="D1056" s="80"/>
    </row>
    <row r="1057" spans="3:4" ht="12.75">
      <c r="C1057" s="80"/>
      <c r="D1057" s="80"/>
    </row>
    <row r="1058" spans="3:4" ht="12.75">
      <c r="C1058" s="80"/>
      <c r="D1058" s="80"/>
    </row>
    <row r="1059" spans="3:4" ht="12.75">
      <c r="C1059" s="80"/>
      <c r="D1059" s="80"/>
    </row>
    <row r="1060" spans="3:4" ht="12.75">
      <c r="C1060" s="80"/>
      <c r="D1060" s="80"/>
    </row>
    <row r="1061" spans="3:4" ht="12.75">
      <c r="C1061" s="80"/>
      <c r="D1061" s="80"/>
    </row>
    <row r="1062" spans="3:4" ht="12.75">
      <c r="C1062" s="80"/>
      <c r="D1062" s="80"/>
    </row>
    <row r="1063" spans="3:4" ht="12.75">
      <c r="C1063" s="80"/>
      <c r="D1063" s="80"/>
    </row>
    <row r="1064" spans="3:4" ht="12.75">
      <c r="C1064" s="80"/>
      <c r="D1064" s="80"/>
    </row>
    <row r="1065" spans="3:4" ht="12.75">
      <c r="C1065" s="80"/>
      <c r="D1065" s="80"/>
    </row>
    <row r="1066" spans="3:4" ht="12.75">
      <c r="C1066" s="80"/>
      <c r="D1066" s="80"/>
    </row>
    <row r="1067" spans="3:4" ht="12.75">
      <c r="C1067" s="80"/>
      <c r="D1067" s="80"/>
    </row>
    <row r="1068" spans="3:4" ht="12.75">
      <c r="C1068" s="80"/>
      <c r="D1068" s="80"/>
    </row>
    <row r="1069" spans="3:4" ht="12.75">
      <c r="C1069" s="80"/>
      <c r="D1069" s="80"/>
    </row>
    <row r="1070" spans="3:4" ht="12.75">
      <c r="C1070" s="80"/>
      <c r="D1070" s="80"/>
    </row>
    <row r="1071" spans="3:4" ht="12.75">
      <c r="C1071" s="80"/>
      <c r="D1071" s="80"/>
    </row>
    <row r="1072" spans="3:4" ht="12.75">
      <c r="C1072" s="80"/>
      <c r="D1072" s="80"/>
    </row>
    <row r="1073" spans="3:4" ht="12.75">
      <c r="C1073" s="80"/>
      <c r="D1073" s="80"/>
    </row>
    <row r="1074" spans="3:4" ht="12.75">
      <c r="C1074" s="80"/>
      <c r="D1074" s="80"/>
    </row>
    <row r="1075" spans="3:4" ht="12.75">
      <c r="C1075" s="80"/>
      <c r="D1075" s="80"/>
    </row>
    <row r="1076" spans="3:4" ht="12.75">
      <c r="C1076" s="80"/>
      <c r="D1076" s="80"/>
    </row>
    <row r="1077" spans="3:4" ht="12.75">
      <c r="C1077" s="80"/>
      <c r="D1077" s="80"/>
    </row>
    <row r="1078" spans="3:4" ht="12.75">
      <c r="C1078" s="80"/>
      <c r="D1078" s="80"/>
    </row>
    <row r="1079" spans="3:4" ht="12.75">
      <c r="C1079" s="80"/>
      <c r="D1079" s="80"/>
    </row>
    <row r="1080" spans="3:4" ht="12.75">
      <c r="C1080" s="80"/>
      <c r="D1080" s="80"/>
    </row>
    <row r="1081" spans="3:4" ht="12.75">
      <c r="C1081" s="80"/>
      <c r="D1081" s="80"/>
    </row>
    <row r="1082" spans="3:4" ht="12.75">
      <c r="C1082" s="80"/>
      <c r="D1082" s="80"/>
    </row>
    <row r="1083" spans="3:4" ht="12.75">
      <c r="C1083" s="80"/>
      <c r="D1083" s="80"/>
    </row>
    <row r="1084" spans="3:4" ht="12.75">
      <c r="C1084" s="80"/>
      <c r="D1084" s="80"/>
    </row>
    <row r="1085" spans="3:4" ht="12.75">
      <c r="C1085" s="80"/>
      <c r="D1085" s="80"/>
    </row>
    <row r="1086" spans="3:4" ht="12.75">
      <c r="C1086" s="80"/>
      <c r="D1086" s="80"/>
    </row>
    <row r="1087" spans="3:4" ht="12.75">
      <c r="C1087" s="80"/>
      <c r="D1087" s="80"/>
    </row>
    <row r="1088" spans="3:4" ht="12.75">
      <c r="C1088" s="80"/>
      <c r="D1088" s="80"/>
    </row>
    <row r="1089" spans="3:4" ht="12.75">
      <c r="C1089" s="80"/>
      <c r="D1089" s="80"/>
    </row>
    <row r="1090" spans="3:4" ht="12.75">
      <c r="C1090" s="80"/>
      <c r="D1090" s="80"/>
    </row>
    <row r="1091" spans="3:4" ht="12.75">
      <c r="C1091" s="80"/>
      <c r="D1091" s="80"/>
    </row>
    <row r="1092" spans="3:4" ht="12.75">
      <c r="C1092" s="80"/>
      <c r="D1092" s="80"/>
    </row>
    <row r="1093" spans="3:4" ht="12.75">
      <c r="C1093" s="80"/>
      <c r="D1093" s="80"/>
    </row>
    <row r="1094" spans="3:4" ht="12.75">
      <c r="C1094" s="80"/>
      <c r="D1094" s="80"/>
    </row>
    <row r="1095" spans="3:4" ht="12.75">
      <c r="C1095" s="80"/>
      <c r="D1095" s="80"/>
    </row>
    <row r="1096" spans="3:4" ht="12.75">
      <c r="C1096" s="80"/>
      <c r="D1096" s="80"/>
    </row>
    <row r="1097" spans="3:4" ht="12.75">
      <c r="C1097" s="80"/>
      <c r="D1097" s="80"/>
    </row>
    <row r="1098" spans="3:4" ht="12.75">
      <c r="C1098" s="80"/>
      <c r="D1098" s="80"/>
    </row>
    <row r="1099" spans="3:4" ht="12.75">
      <c r="C1099" s="80"/>
      <c r="D1099" s="80"/>
    </row>
    <row r="1100" spans="3:4" ht="12.75">
      <c r="C1100" s="80"/>
      <c r="D1100" s="80"/>
    </row>
    <row r="1101" spans="3:4" ht="12.75">
      <c r="C1101" s="80"/>
      <c r="D1101" s="80"/>
    </row>
    <row r="1102" spans="3:4" ht="12.75">
      <c r="C1102" s="80"/>
      <c r="D1102" s="80"/>
    </row>
    <row r="1103" spans="3:4" ht="12.75">
      <c r="C1103" s="80"/>
      <c r="D1103" s="80"/>
    </row>
    <row r="1104" spans="3:4" ht="12.75">
      <c r="C1104" s="80"/>
      <c r="D1104" s="80"/>
    </row>
    <row r="1105" spans="3:4" ht="12.75">
      <c r="C1105" s="80"/>
      <c r="D1105" s="80"/>
    </row>
    <row r="1106" spans="3:4" ht="12.75">
      <c r="C1106" s="80"/>
      <c r="D1106" s="80"/>
    </row>
    <row r="1107" spans="3:4" ht="12.75">
      <c r="C1107" s="80"/>
      <c r="D1107" s="80"/>
    </row>
    <row r="1108" spans="3:4" ht="12.75">
      <c r="C1108" s="80"/>
      <c r="D1108" s="80"/>
    </row>
    <row r="1109" spans="3:4" ht="12.75">
      <c r="C1109" s="80"/>
      <c r="D1109" s="80"/>
    </row>
    <row r="1110" spans="3:4" ht="12.75">
      <c r="C1110" s="80"/>
      <c r="D1110" s="80"/>
    </row>
    <row r="1111" spans="3:4" ht="12.75">
      <c r="C1111" s="80"/>
      <c r="D1111" s="80"/>
    </row>
    <row r="1112" spans="3:4" ht="12.75">
      <c r="C1112" s="80"/>
      <c r="D1112" s="80"/>
    </row>
    <row r="1113" spans="3:4" ht="12.75">
      <c r="C1113" s="80"/>
      <c r="D1113" s="80"/>
    </row>
    <row r="1114" spans="3:4" ht="12.75">
      <c r="C1114" s="80"/>
      <c r="D1114" s="80"/>
    </row>
    <row r="1115" spans="3:4" ht="12.75">
      <c r="C1115" s="80"/>
      <c r="D1115" s="80"/>
    </row>
    <row r="1116" spans="3:4" ht="12.75">
      <c r="C1116" s="80"/>
      <c r="D1116" s="80"/>
    </row>
    <row r="1117" spans="3:4" ht="12.75">
      <c r="C1117" s="80"/>
      <c r="D1117" s="80"/>
    </row>
    <row r="1118" spans="3:4" ht="12.75">
      <c r="C1118" s="80"/>
      <c r="D1118" s="80"/>
    </row>
    <row r="1119" spans="3:4" ht="12.75">
      <c r="C1119" s="80"/>
      <c r="D1119" s="80"/>
    </row>
    <row r="1120" spans="3:4" ht="12.75">
      <c r="C1120" s="80"/>
      <c r="D1120" s="80"/>
    </row>
    <row r="1121" spans="3:4" ht="12.75">
      <c r="C1121" s="80"/>
      <c r="D1121" s="80"/>
    </row>
    <row r="1122" spans="3:4" ht="12.75">
      <c r="C1122" s="80"/>
      <c r="D1122" s="80"/>
    </row>
    <row r="1123" spans="3:4" ht="12.75">
      <c r="C1123" s="80"/>
      <c r="D1123" s="80"/>
    </row>
    <row r="1124" spans="3:4" ht="12.75">
      <c r="C1124" s="80"/>
      <c r="D1124" s="80"/>
    </row>
    <row r="1125" spans="3:4" ht="12.75">
      <c r="C1125" s="80"/>
      <c r="D1125" s="80"/>
    </row>
    <row r="1126" spans="3:4" ht="12.75">
      <c r="C1126" s="80"/>
      <c r="D1126" s="80"/>
    </row>
    <row r="1127" spans="3:4" ht="12.75">
      <c r="C1127" s="80"/>
      <c r="D1127" s="80"/>
    </row>
    <row r="1128" spans="3:4" ht="12.75">
      <c r="C1128" s="80"/>
      <c r="D1128" s="80"/>
    </row>
    <row r="1129" spans="3:4" ht="12.75">
      <c r="C1129" s="80"/>
      <c r="D1129" s="80"/>
    </row>
    <row r="1130" spans="3:4" ht="12.75">
      <c r="C1130" s="80"/>
      <c r="D1130" s="80"/>
    </row>
    <row r="1131" spans="3:4" ht="12.75">
      <c r="C1131" s="80"/>
      <c r="D1131" s="80"/>
    </row>
    <row r="1132" spans="3:4" ht="12.75">
      <c r="C1132" s="80"/>
      <c r="D1132" s="80"/>
    </row>
    <row r="1133" spans="3:4" ht="12.75">
      <c r="C1133" s="80"/>
      <c r="D1133" s="80"/>
    </row>
    <row r="1134" spans="3:4" ht="12.75">
      <c r="C1134" s="80"/>
      <c r="D1134" s="80"/>
    </row>
    <row r="1135" spans="3:4" ht="12.75">
      <c r="C1135" s="80"/>
      <c r="D1135" s="80"/>
    </row>
    <row r="1136" spans="3:4" ht="12.75">
      <c r="C1136" s="80"/>
      <c r="D1136" s="80"/>
    </row>
    <row r="1137" spans="3:4" ht="12.75">
      <c r="C1137" s="80"/>
      <c r="D1137" s="80"/>
    </row>
    <row r="1138" spans="3:4" ht="12.75">
      <c r="C1138" s="80"/>
      <c r="D1138" s="80"/>
    </row>
    <row r="1139" spans="3:4" ht="12.75">
      <c r="C1139" s="80"/>
      <c r="D1139" s="80"/>
    </row>
    <row r="1140" spans="3:4" ht="12.75">
      <c r="C1140" s="80"/>
      <c r="D1140" s="80"/>
    </row>
    <row r="1141" spans="3:4" ht="12.75">
      <c r="C1141" s="80"/>
      <c r="D1141" s="80"/>
    </row>
    <row r="1142" spans="3:4" ht="12.75">
      <c r="C1142" s="80"/>
      <c r="D1142" s="80"/>
    </row>
    <row r="1143" spans="3:4" ht="12.75">
      <c r="C1143" s="80"/>
      <c r="D1143" s="80"/>
    </row>
    <row r="1144" spans="3:4" ht="12.75">
      <c r="C1144" s="80"/>
      <c r="D1144" s="80"/>
    </row>
    <row r="1145" spans="3:4" ht="12.75">
      <c r="C1145" s="80"/>
      <c r="D1145" s="80"/>
    </row>
    <row r="1146" spans="3:4" ht="12.75">
      <c r="C1146" s="80"/>
      <c r="D1146" s="80"/>
    </row>
    <row r="1147" spans="3:4" ht="12.75">
      <c r="C1147" s="80"/>
      <c r="D1147" s="80"/>
    </row>
    <row r="1148" spans="3:4" ht="12.75">
      <c r="C1148" s="80"/>
      <c r="D1148" s="80"/>
    </row>
    <row r="1149" spans="3:4" ht="12.75">
      <c r="C1149" s="80"/>
      <c r="D1149" s="80"/>
    </row>
    <row r="1150" spans="3:4" ht="12.75">
      <c r="C1150" s="80"/>
      <c r="D1150" s="80"/>
    </row>
    <row r="1151" spans="3:4" ht="12.75">
      <c r="C1151" s="80"/>
      <c r="D1151" s="80"/>
    </row>
    <row r="1152" spans="3:4" ht="12.75">
      <c r="C1152" s="80"/>
      <c r="D1152" s="80"/>
    </row>
    <row r="1153" spans="3:4" ht="12.75">
      <c r="C1153" s="80"/>
      <c r="D1153" s="80"/>
    </row>
    <row r="1154" spans="3:4" ht="12.75">
      <c r="C1154" s="80"/>
      <c r="D1154" s="80"/>
    </row>
    <row r="1155" spans="3:4" ht="12.75">
      <c r="C1155" s="80"/>
      <c r="D1155" s="80"/>
    </row>
    <row r="1156" spans="3:4" ht="12.75">
      <c r="C1156" s="80"/>
      <c r="D1156" s="80"/>
    </row>
    <row r="1157" spans="3:4" ht="12.75">
      <c r="C1157" s="80"/>
      <c r="D1157" s="80"/>
    </row>
    <row r="1158" spans="3:4" ht="12.75">
      <c r="C1158" s="80"/>
      <c r="D1158" s="80"/>
    </row>
    <row r="1159" spans="3:4" ht="12.75">
      <c r="C1159" s="80"/>
      <c r="D1159" s="80"/>
    </row>
    <row r="1160" spans="3:4" ht="12.75">
      <c r="C1160" s="80"/>
      <c r="D1160" s="80"/>
    </row>
    <row r="1161" spans="3:4" ht="12.75">
      <c r="C1161" s="80"/>
      <c r="D1161" s="80"/>
    </row>
    <row r="1162" spans="3:4" ht="12.75">
      <c r="C1162" s="80"/>
      <c r="D1162" s="80"/>
    </row>
    <row r="1163" spans="3:4" ht="12.75">
      <c r="C1163" s="80"/>
      <c r="D1163" s="80"/>
    </row>
    <row r="1164" spans="3:4" ht="12.75">
      <c r="C1164" s="80"/>
      <c r="D1164" s="80"/>
    </row>
    <row r="1165" spans="3:4" ht="12.75">
      <c r="C1165" s="80"/>
      <c r="D1165" s="80"/>
    </row>
    <row r="1166" spans="3:4" ht="12.75">
      <c r="C1166" s="80"/>
      <c r="D1166" s="80"/>
    </row>
    <row r="1167" spans="3:4" ht="12.75">
      <c r="C1167" s="80"/>
      <c r="D1167" s="80"/>
    </row>
    <row r="1168" spans="3:4" ht="12.75">
      <c r="C1168" s="80"/>
      <c r="D1168" s="80"/>
    </row>
    <row r="1169" spans="3:4" ht="12.75">
      <c r="C1169" s="80"/>
      <c r="D1169" s="80"/>
    </row>
    <row r="1170" spans="3:4" ht="12.75">
      <c r="C1170" s="80"/>
      <c r="D1170" s="80"/>
    </row>
    <row r="1171" spans="3:4" ht="12.75">
      <c r="C1171" s="80"/>
      <c r="D1171" s="80"/>
    </row>
    <row r="1172" spans="3:4" ht="12.75">
      <c r="C1172" s="80"/>
      <c r="D1172" s="80"/>
    </row>
    <row r="1173" spans="3:4" ht="12.75">
      <c r="C1173" s="80"/>
      <c r="D1173" s="80"/>
    </row>
    <row r="1174" spans="3:4" ht="12.75">
      <c r="C1174" s="80"/>
      <c r="D1174" s="80"/>
    </row>
    <row r="1175" spans="3:4" ht="12.75">
      <c r="C1175" s="80"/>
      <c r="D1175" s="80"/>
    </row>
    <row r="1176" spans="3:4" ht="12.75">
      <c r="C1176" s="80"/>
      <c r="D1176" s="80"/>
    </row>
    <row r="1177" spans="3:4" ht="12.75">
      <c r="C1177" s="80"/>
      <c r="D1177" s="80"/>
    </row>
    <row r="1178" spans="3:4" ht="12.75">
      <c r="C1178" s="80"/>
      <c r="D1178" s="80"/>
    </row>
    <row r="1179" spans="3:4" ht="12.75">
      <c r="C1179" s="80"/>
      <c r="D1179" s="80"/>
    </row>
    <row r="1180" spans="3:4" ht="12.75">
      <c r="C1180" s="80"/>
      <c r="D1180" s="80"/>
    </row>
    <row r="1181" spans="3:4" ht="12.75">
      <c r="C1181" s="80"/>
      <c r="D1181" s="80"/>
    </row>
    <row r="1182" spans="3:4" ht="12.75">
      <c r="C1182" s="80"/>
      <c r="D1182" s="80"/>
    </row>
    <row r="1183" spans="3:4" ht="12.75">
      <c r="C1183" s="80"/>
      <c r="D1183" s="80"/>
    </row>
    <row r="1184" spans="3:4" ht="12.75">
      <c r="C1184" s="80"/>
      <c r="D1184" s="80"/>
    </row>
    <row r="1185" spans="3:4" ht="12.75">
      <c r="C1185" s="80"/>
      <c r="D1185" s="80"/>
    </row>
    <row r="1186" spans="3:4" ht="12.75">
      <c r="C1186" s="80"/>
      <c r="D1186" s="80"/>
    </row>
    <row r="1187" spans="3:4" ht="12.75">
      <c r="C1187" s="80"/>
      <c r="D1187" s="80"/>
    </row>
    <row r="1188" spans="3:4" ht="12.75">
      <c r="C1188" s="80"/>
      <c r="D1188" s="80"/>
    </row>
    <row r="1189" spans="3:4" ht="12.75">
      <c r="C1189" s="80"/>
      <c r="D1189" s="80"/>
    </row>
    <row r="1190" spans="3:4" ht="12.75">
      <c r="C1190" s="80"/>
      <c r="D1190" s="80"/>
    </row>
    <row r="1191" spans="3:4" ht="12.75">
      <c r="C1191" s="80"/>
      <c r="D1191" s="80"/>
    </row>
    <row r="1192" spans="3:4" ht="12.75">
      <c r="C1192" s="80"/>
      <c r="D1192" s="80"/>
    </row>
    <row r="1193" spans="3:4" ht="12.75">
      <c r="C1193" s="80"/>
      <c r="D1193" s="80"/>
    </row>
    <row r="1194" spans="3:4" ht="12.75">
      <c r="C1194" s="80"/>
      <c r="D1194" s="80"/>
    </row>
    <row r="1195" spans="3:4" ht="12.75">
      <c r="C1195" s="80"/>
      <c r="D1195" s="80"/>
    </row>
    <row r="1196" spans="3:4" ht="12.75">
      <c r="C1196" s="80"/>
      <c r="D1196" s="80"/>
    </row>
    <row r="1197" spans="3:4" ht="12.75">
      <c r="C1197" s="80"/>
      <c r="D1197" s="80"/>
    </row>
    <row r="1198" spans="3:4" ht="12.75">
      <c r="C1198" s="80"/>
      <c r="D1198" s="80"/>
    </row>
    <row r="1199" spans="3:4" ht="12.75">
      <c r="C1199" s="80"/>
      <c r="D1199" s="80"/>
    </row>
    <row r="1200" spans="3:4" ht="12.75">
      <c r="C1200" s="80"/>
      <c r="D1200" s="80"/>
    </row>
    <row r="1201" spans="3:4" ht="12.75">
      <c r="C1201" s="80"/>
      <c r="D1201" s="80"/>
    </row>
    <row r="1202" spans="3:4" ht="12.75">
      <c r="C1202" s="80"/>
      <c r="D1202" s="80"/>
    </row>
    <row r="1203" spans="3:4" ht="12.75">
      <c r="C1203" s="80"/>
      <c r="D1203" s="80"/>
    </row>
    <row r="1204" spans="3:4" ht="12.75">
      <c r="C1204" s="80"/>
      <c r="D1204" s="80"/>
    </row>
    <row r="1205" spans="3:4" ht="12.75">
      <c r="C1205" s="80"/>
      <c r="D1205" s="80"/>
    </row>
    <row r="1206" spans="3:4" ht="12.75">
      <c r="C1206" s="80"/>
      <c r="D1206" s="80"/>
    </row>
    <row r="1207" spans="3:4" ht="12.75">
      <c r="C1207" s="80"/>
      <c r="D1207" s="80"/>
    </row>
    <row r="1208" spans="3:4" ht="12.75">
      <c r="C1208" s="80"/>
      <c r="D1208" s="80"/>
    </row>
    <row r="1209" spans="3:4" ht="12.75">
      <c r="C1209" s="80"/>
      <c r="D1209" s="80"/>
    </row>
    <row r="1210" spans="3:4" ht="12.75">
      <c r="C1210" s="80"/>
      <c r="D1210" s="80"/>
    </row>
    <row r="1211" spans="3:4" ht="12.75">
      <c r="C1211" s="80"/>
      <c r="D1211" s="80"/>
    </row>
    <row r="1212" spans="3:4" ht="12.75">
      <c r="C1212" s="80"/>
      <c r="D1212" s="80"/>
    </row>
    <row r="1213" spans="3:4" ht="12.75">
      <c r="C1213" s="80"/>
      <c r="D1213" s="80"/>
    </row>
    <row r="1214" spans="3:4" ht="12.75">
      <c r="C1214" s="80"/>
      <c r="D1214" s="80"/>
    </row>
    <row r="1215" spans="3:4" ht="12.75">
      <c r="C1215" s="80"/>
      <c r="D1215" s="80"/>
    </row>
    <row r="1216" spans="3:4" ht="12.75">
      <c r="C1216" s="80"/>
      <c r="D1216" s="80"/>
    </row>
    <row r="1217" spans="3:4" ht="12.75">
      <c r="C1217" s="80"/>
      <c r="D1217" s="80"/>
    </row>
    <row r="1218" spans="3:4" ht="12.75">
      <c r="C1218" s="80"/>
      <c r="D1218" s="80"/>
    </row>
    <row r="1219" spans="3:4" ht="12.75">
      <c r="C1219" s="80"/>
      <c r="D1219" s="80"/>
    </row>
    <row r="1220" spans="3:4" ht="12.75">
      <c r="C1220" s="80"/>
      <c r="D1220" s="80"/>
    </row>
    <row r="1221" spans="3:4" ht="12.75">
      <c r="C1221" s="80"/>
      <c r="D1221" s="80"/>
    </row>
    <row r="1222" spans="3:4" ht="12.75">
      <c r="C1222" s="80"/>
      <c r="D1222" s="80"/>
    </row>
    <row r="1223" spans="3:4" ht="12.75">
      <c r="C1223" s="80"/>
      <c r="D1223" s="80"/>
    </row>
    <row r="1224" spans="3:4" ht="12.75">
      <c r="C1224" s="80"/>
      <c r="D1224" s="80"/>
    </row>
    <row r="1225" spans="3:4" ht="12.75">
      <c r="C1225" s="80"/>
      <c r="D1225" s="80"/>
    </row>
    <row r="1226" spans="3:4" ht="12.75">
      <c r="C1226" s="80"/>
      <c r="D1226" s="80"/>
    </row>
    <row r="1227" spans="3:4" ht="12.75">
      <c r="C1227" s="80"/>
      <c r="D1227" s="80"/>
    </row>
    <row r="1228" spans="3:4" ht="12.75">
      <c r="C1228" s="80"/>
      <c r="D1228" s="80"/>
    </row>
    <row r="1229" spans="3:4" ht="12.75">
      <c r="C1229" s="80"/>
      <c r="D1229" s="80"/>
    </row>
    <row r="1230" spans="3:4" ht="12.75">
      <c r="C1230" s="80"/>
      <c r="D1230" s="80"/>
    </row>
    <row r="1231" spans="3:4" ht="12.75">
      <c r="C1231" s="80"/>
      <c r="D1231" s="80"/>
    </row>
    <row r="1232" spans="3:4" ht="12.75">
      <c r="C1232" s="80"/>
      <c r="D1232" s="80"/>
    </row>
    <row r="1233" spans="3:4" ht="12.75">
      <c r="C1233" s="80"/>
      <c r="D1233" s="80"/>
    </row>
    <row r="1234" spans="3:4" ht="12.75">
      <c r="C1234" s="80"/>
      <c r="D1234" s="80"/>
    </row>
    <row r="1235" spans="3:4" ht="12.75">
      <c r="C1235" s="80"/>
      <c r="D1235" s="80"/>
    </row>
    <row r="1236" spans="3:4" ht="12.75">
      <c r="C1236" s="80"/>
      <c r="D1236" s="80"/>
    </row>
    <row r="1237" spans="3:4" ht="12.75">
      <c r="C1237" s="80"/>
      <c r="D1237" s="80"/>
    </row>
    <row r="1238" spans="3:4" ht="12.75">
      <c r="C1238" s="80"/>
      <c r="D1238" s="80"/>
    </row>
    <row r="1239" spans="3:4" ht="12.75">
      <c r="C1239" s="80"/>
      <c r="D1239" s="80"/>
    </row>
    <row r="1240" spans="3:4" ht="12.75">
      <c r="C1240" s="80"/>
      <c r="D1240" s="80"/>
    </row>
    <row r="1241" spans="3:4" ht="12.75">
      <c r="C1241" s="80"/>
      <c r="D1241" s="80"/>
    </row>
    <row r="1242" spans="3:4" ht="12.75">
      <c r="C1242" s="80"/>
      <c r="D1242" s="80"/>
    </row>
    <row r="1243" spans="3:4" ht="12.75">
      <c r="C1243" s="80"/>
      <c r="D1243" s="80"/>
    </row>
    <row r="1244" spans="3:4" ht="12.75">
      <c r="C1244" s="80"/>
      <c r="D1244" s="80"/>
    </row>
    <row r="1245" spans="3:4" ht="12.75">
      <c r="C1245" s="80"/>
      <c r="D1245" s="80"/>
    </row>
    <row r="1246" spans="3:4" ht="12.75">
      <c r="C1246" s="80"/>
      <c r="D1246" s="80"/>
    </row>
    <row r="1247" spans="3:4" ht="12.75">
      <c r="C1247" s="80"/>
      <c r="D1247" s="80"/>
    </row>
    <row r="1248" spans="3:4" ht="12.75">
      <c r="C1248" s="80"/>
      <c r="D1248" s="80"/>
    </row>
    <row r="1249" spans="3:4" ht="12.75">
      <c r="C1249" s="80"/>
      <c r="D1249" s="80"/>
    </row>
    <row r="1250" spans="3:4" ht="12.75">
      <c r="C1250" s="80"/>
      <c r="D1250" s="80"/>
    </row>
    <row r="1251" spans="3:4" ht="12.75">
      <c r="C1251" s="80"/>
      <c r="D1251" s="80"/>
    </row>
    <row r="1252" spans="3:4" ht="12.75">
      <c r="C1252" s="80"/>
      <c r="D1252" s="80"/>
    </row>
    <row r="1253" spans="3:4" ht="12.75">
      <c r="C1253" s="80"/>
      <c r="D1253" s="80"/>
    </row>
    <row r="1254" spans="3:4" ht="12.75">
      <c r="C1254" s="80"/>
      <c r="D1254" s="80"/>
    </row>
    <row r="1255" spans="3:4" ht="12.75">
      <c r="C1255" s="80"/>
      <c r="D1255" s="80"/>
    </row>
    <row r="1256" spans="3:4" ht="12.75">
      <c r="C1256" s="80"/>
      <c r="D1256" s="80"/>
    </row>
    <row r="1257" spans="3:4" ht="12.75">
      <c r="C1257" s="80"/>
      <c r="D1257" s="80"/>
    </row>
    <row r="1258" spans="3:4" ht="12.75">
      <c r="C1258" s="80"/>
      <c r="D1258" s="80"/>
    </row>
    <row r="1259" spans="3:4" ht="12.75">
      <c r="C1259" s="80"/>
      <c r="D1259" s="80"/>
    </row>
    <row r="1260" spans="3:4" ht="12.75">
      <c r="C1260" s="80"/>
      <c r="D1260" s="80"/>
    </row>
    <row r="1261" spans="3:4" ht="12.75">
      <c r="C1261" s="80"/>
      <c r="D1261" s="80"/>
    </row>
    <row r="1262" spans="3:4" ht="12.75">
      <c r="C1262" s="80"/>
      <c r="D1262" s="80"/>
    </row>
    <row r="1263" spans="3:4" ht="12.75">
      <c r="C1263" s="80"/>
      <c r="D1263" s="80"/>
    </row>
    <row r="1264" spans="3:4" ht="12.75">
      <c r="C1264" s="80"/>
      <c r="D1264" s="80"/>
    </row>
    <row r="1265" spans="3:4" ht="12.75">
      <c r="C1265" s="80"/>
      <c r="D1265" s="80"/>
    </row>
    <row r="1266" spans="3:4" ht="12.75">
      <c r="C1266" s="80"/>
      <c r="D1266" s="80"/>
    </row>
    <row r="1267" spans="3:4" ht="12.75">
      <c r="C1267" s="80"/>
      <c r="D1267" s="80"/>
    </row>
    <row r="1268" spans="3:4" ht="12.75">
      <c r="C1268" s="80"/>
      <c r="D1268" s="80"/>
    </row>
    <row r="1269" spans="3:4" ht="12.75">
      <c r="C1269" s="80"/>
      <c r="D1269" s="80"/>
    </row>
    <row r="1270" spans="3:4" ht="12.75">
      <c r="C1270" s="80"/>
      <c r="D1270" s="80"/>
    </row>
    <row r="1271" spans="3:4" ht="12.75">
      <c r="C1271" s="80"/>
      <c r="D1271" s="80"/>
    </row>
    <row r="1272" spans="3:4" ht="12.75">
      <c r="C1272" s="80"/>
      <c r="D1272" s="80"/>
    </row>
    <row r="1273" spans="3:4" ht="12.75">
      <c r="C1273" s="80"/>
      <c r="D1273" s="80"/>
    </row>
    <row r="1274" spans="3:4" ht="12.75">
      <c r="C1274" s="80"/>
      <c r="D1274" s="80"/>
    </row>
    <row r="1275" spans="3:4" ht="12.75">
      <c r="C1275" s="80"/>
      <c r="D1275" s="80"/>
    </row>
    <row r="1276" spans="3:4" ht="12.75">
      <c r="C1276" s="80"/>
      <c r="D1276" s="80"/>
    </row>
    <row r="1277" spans="3:4" ht="12.75">
      <c r="C1277" s="80"/>
      <c r="D1277" s="80"/>
    </row>
    <row r="1278" spans="3:4" ht="12.75">
      <c r="C1278" s="80"/>
      <c r="D1278" s="80"/>
    </row>
    <row r="1279" spans="3:4" ht="12.75">
      <c r="C1279" s="80"/>
      <c r="D1279" s="80"/>
    </row>
    <row r="1280" spans="3:4" ht="12.75">
      <c r="C1280" s="80"/>
      <c r="D1280" s="80"/>
    </row>
    <row r="1281" spans="3:4" ht="12.75">
      <c r="C1281" s="80"/>
      <c r="D1281" s="80"/>
    </row>
    <row r="1282" spans="3:4" ht="12.75">
      <c r="C1282" s="80"/>
      <c r="D1282" s="80"/>
    </row>
    <row r="1283" spans="3:4" ht="12.75">
      <c r="C1283" s="80"/>
      <c r="D1283" s="80"/>
    </row>
    <row r="1284" spans="3:4" ht="12.75">
      <c r="C1284" s="80"/>
      <c r="D1284" s="80"/>
    </row>
    <row r="1285" spans="3:4" ht="12.75">
      <c r="C1285" s="80"/>
      <c r="D1285" s="80"/>
    </row>
    <row r="1286" spans="3:4" ht="12.75">
      <c r="C1286" s="80"/>
      <c r="D1286" s="80"/>
    </row>
    <row r="1287" spans="3:4" ht="12.75">
      <c r="C1287" s="80"/>
      <c r="D1287" s="80"/>
    </row>
    <row r="1288" spans="3:4" ht="12.75">
      <c r="C1288" s="80"/>
      <c r="D1288" s="80"/>
    </row>
    <row r="1289" spans="3:4" ht="12.75">
      <c r="C1289" s="80"/>
      <c r="D1289" s="80"/>
    </row>
    <row r="1290" spans="3:4" ht="12.75">
      <c r="C1290" s="80"/>
      <c r="D1290" s="80"/>
    </row>
    <row r="1291" spans="3:4" ht="12.75">
      <c r="C1291" s="80"/>
      <c r="D1291" s="80"/>
    </row>
    <row r="1292" spans="3:4" ht="12.75">
      <c r="C1292" s="80"/>
      <c r="D1292" s="80"/>
    </row>
    <row r="1293" spans="3:4" ht="12.75">
      <c r="C1293" s="80"/>
      <c r="D1293" s="80"/>
    </row>
    <row r="1294" spans="3:4" ht="12.75">
      <c r="C1294" s="80"/>
      <c r="D1294" s="80"/>
    </row>
    <row r="1295" spans="3:4" ht="12.75">
      <c r="C1295" s="80"/>
      <c r="D1295" s="80"/>
    </row>
    <row r="1296" spans="3:4" ht="12.75">
      <c r="C1296" s="80"/>
      <c r="D1296" s="80"/>
    </row>
    <row r="1297" spans="3:4" ht="12.75">
      <c r="C1297" s="80"/>
      <c r="D1297" s="80"/>
    </row>
    <row r="1298" spans="3:4" ht="12.75">
      <c r="C1298" s="80"/>
      <c r="D1298" s="80"/>
    </row>
    <row r="1299" spans="3:4" ht="12.75">
      <c r="C1299" s="80"/>
      <c r="D1299" s="80"/>
    </row>
    <row r="1300" spans="3:4" ht="12.75">
      <c r="C1300" s="80"/>
      <c r="D1300" s="80"/>
    </row>
    <row r="1301" spans="3:4" ht="12.75">
      <c r="C1301" s="80"/>
      <c r="D1301" s="80"/>
    </row>
    <row r="1302" spans="3:4" ht="12.75">
      <c r="C1302" s="80"/>
      <c r="D1302" s="80"/>
    </row>
    <row r="1303" spans="3:4" ht="12.75">
      <c r="C1303" s="80"/>
      <c r="D1303" s="80"/>
    </row>
    <row r="1304" spans="3:4" ht="12.75">
      <c r="C1304" s="80"/>
      <c r="D1304" s="80"/>
    </row>
    <row r="1305" spans="3:4" ht="12.75">
      <c r="C1305" s="80"/>
      <c r="D1305" s="80"/>
    </row>
    <row r="1306" spans="3:4" ht="12.75">
      <c r="C1306" s="80"/>
      <c r="D1306" s="80"/>
    </row>
    <row r="1307" spans="3:4" ht="12.75">
      <c r="C1307" s="80"/>
      <c r="D1307" s="80"/>
    </row>
    <row r="1308" spans="3:4" ht="12.75">
      <c r="C1308" s="80"/>
      <c r="D1308" s="80"/>
    </row>
    <row r="1309" spans="3:4" ht="12.75">
      <c r="C1309" s="80"/>
      <c r="D1309" s="80"/>
    </row>
    <row r="1310" spans="3:4" ht="12.75">
      <c r="C1310" s="80"/>
      <c r="D1310" s="80"/>
    </row>
    <row r="1311" spans="3:4" ht="12.75">
      <c r="C1311" s="80"/>
      <c r="D1311" s="80"/>
    </row>
    <row r="1312" spans="3:4" ht="12.75">
      <c r="C1312" s="80"/>
      <c r="D1312" s="80"/>
    </row>
    <row r="1313" spans="3:4" ht="12.75">
      <c r="C1313" s="80"/>
      <c r="D1313" s="80"/>
    </row>
    <row r="1314" spans="3:4" ht="12.75">
      <c r="C1314" s="80"/>
      <c r="D1314" s="80"/>
    </row>
    <row r="1315" spans="3:4" ht="12.75">
      <c r="C1315" s="80"/>
      <c r="D1315" s="80"/>
    </row>
    <row r="1316" spans="3:4" ht="12.75">
      <c r="C1316" s="80"/>
      <c r="D1316" s="80"/>
    </row>
    <row r="1317" spans="3:4" ht="12.75">
      <c r="C1317" s="80"/>
      <c r="D1317" s="80"/>
    </row>
    <row r="1318" spans="3:4" ht="12.75">
      <c r="C1318" s="80"/>
      <c r="D1318" s="80"/>
    </row>
    <row r="1319" spans="3:4" ht="12.75">
      <c r="C1319" s="80"/>
      <c r="D1319" s="80"/>
    </row>
    <row r="1320" spans="3:4" ht="12.75">
      <c r="C1320" s="80"/>
      <c r="D1320" s="80"/>
    </row>
    <row r="1321" spans="3:4" ht="12.75">
      <c r="C1321" s="80"/>
      <c r="D1321" s="80"/>
    </row>
    <row r="1322" spans="3:4" ht="12.75">
      <c r="C1322" s="80"/>
      <c r="D1322" s="80"/>
    </row>
    <row r="1323" spans="3:4" ht="12.75">
      <c r="C1323" s="80"/>
      <c r="D1323" s="80"/>
    </row>
    <row r="1324" spans="3:4" ht="12.75">
      <c r="C1324" s="80"/>
      <c r="D1324" s="80"/>
    </row>
    <row r="1325" spans="3:4" ht="12.75">
      <c r="C1325" s="80"/>
      <c r="D1325" s="80"/>
    </row>
    <row r="1326" spans="3:4" ht="12.75">
      <c r="C1326" s="80"/>
      <c r="D1326" s="80"/>
    </row>
    <row r="1327" spans="3:4" ht="12.75">
      <c r="C1327" s="80"/>
      <c r="D1327" s="80"/>
    </row>
    <row r="1328" spans="3:4" ht="12.75">
      <c r="C1328" s="80"/>
      <c r="D1328" s="80"/>
    </row>
    <row r="1329" spans="3:4" ht="12.75">
      <c r="C1329" s="80"/>
      <c r="D1329" s="80"/>
    </row>
    <row r="1330" spans="3:4" ht="12.75">
      <c r="C1330" s="80"/>
      <c r="D1330" s="80"/>
    </row>
    <row r="1331" spans="3:4" ht="12.75">
      <c r="C1331" s="80"/>
      <c r="D1331" s="80"/>
    </row>
    <row r="1332" spans="3:4" ht="12.75">
      <c r="C1332" s="80"/>
      <c r="D1332" s="80"/>
    </row>
    <row r="1333" spans="3:4" ht="12.75">
      <c r="C1333" s="80"/>
      <c r="D1333" s="80"/>
    </row>
    <row r="1334" spans="3:4" ht="12.75">
      <c r="C1334" s="80"/>
      <c r="D1334" s="80"/>
    </row>
    <row r="1335" spans="3:4" ht="12.75">
      <c r="C1335" s="80"/>
      <c r="D1335" s="80"/>
    </row>
    <row r="1336" spans="3:4" ht="12.75">
      <c r="C1336" s="80"/>
      <c r="D1336" s="80"/>
    </row>
    <row r="1337" spans="3:4" ht="12.75">
      <c r="C1337" s="80"/>
      <c r="D1337" s="80"/>
    </row>
    <row r="1338" spans="3:4" ht="12.75">
      <c r="C1338" s="80"/>
      <c r="D1338" s="80"/>
    </row>
    <row r="1339" spans="3:4" ht="12.75">
      <c r="C1339" s="80"/>
      <c r="D1339" s="80"/>
    </row>
    <row r="1340" spans="3:4" ht="12.75">
      <c r="C1340" s="80"/>
      <c r="D1340" s="80"/>
    </row>
    <row r="1341" spans="3:4" ht="12.75">
      <c r="C1341" s="80"/>
      <c r="D1341" s="80"/>
    </row>
    <row r="1342" spans="3:4" ht="12.75">
      <c r="C1342" s="80"/>
      <c r="D1342" s="80"/>
    </row>
    <row r="1343" spans="3:4" ht="12.75">
      <c r="C1343" s="80"/>
      <c r="D1343" s="80"/>
    </row>
    <row r="1344" spans="3:4" ht="12.75">
      <c r="C1344" s="80"/>
      <c r="D1344" s="80"/>
    </row>
    <row r="1345" spans="3:4" ht="12.75">
      <c r="C1345" s="80"/>
      <c r="D1345" s="80"/>
    </row>
    <row r="1346" spans="3:4" ht="12.75">
      <c r="C1346" s="80"/>
      <c r="D1346" s="80"/>
    </row>
    <row r="1347" spans="3:4" ht="12.75">
      <c r="C1347" s="80"/>
      <c r="D1347" s="80"/>
    </row>
    <row r="1348" spans="3:4" ht="12.75">
      <c r="C1348" s="80"/>
      <c r="D1348" s="80"/>
    </row>
    <row r="1349" spans="3:4" ht="12.75">
      <c r="C1349" s="80"/>
      <c r="D1349" s="80"/>
    </row>
    <row r="1350" spans="3:4" ht="12.75">
      <c r="C1350" s="80"/>
      <c r="D1350" s="80"/>
    </row>
    <row r="1351" spans="3:4" ht="12.75">
      <c r="C1351" s="80"/>
      <c r="D1351" s="80"/>
    </row>
    <row r="1352" spans="3:4" ht="12.75">
      <c r="C1352" s="80"/>
      <c r="D1352" s="80"/>
    </row>
    <row r="1353" spans="3:4" ht="12.75">
      <c r="C1353" s="80"/>
      <c r="D1353" s="80"/>
    </row>
    <row r="1354" spans="3:4" ht="12.75">
      <c r="C1354" s="80"/>
      <c r="D1354" s="80"/>
    </row>
    <row r="1355" spans="3:4" ht="12.75">
      <c r="C1355" s="80"/>
      <c r="D1355" s="80"/>
    </row>
    <row r="1356" spans="3:4" ht="12.75">
      <c r="C1356" s="80"/>
      <c r="D1356" s="80"/>
    </row>
    <row r="1357" spans="3:4" ht="12.75">
      <c r="C1357" s="80"/>
      <c r="D1357" s="80"/>
    </row>
    <row r="1358" spans="3:4" ht="12.75">
      <c r="C1358" s="80"/>
      <c r="D1358" s="80"/>
    </row>
    <row r="1359" spans="3:4" ht="12.75">
      <c r="C1359" s="80"/>
      <c r="D1359" s="80"/>
    </row>
    <row r="1360" spans="3:4" ht="12.75">
      <c r="C1360" s="80"/>
      <c r="D1360" s="80"/>
    </row>
    <row r="1361" spans="3:4" ht="12.75">
      <c r="C1361" s="80"/>
      <c r="D1361" s="80"/>
    </row>
    <row r="1362" spans="3:4" ht="12.75">
      <c r="C1362" s="80"/>
      <c r="D1362" s="80"/>
    </row>
    <row r="1363" spans="3:4" ht="12.75">
      <c r="C1363" s="80"/>
      <c r="D1363" s="80"/>
    </row>
    <row r="1364" spans="3:4" ht="12.75">
      <c r="C1364" s="80"/>
      <c r="D1364" s="80"/>
    </row>
    <row r="1365" spans="3:4" ht="12.75">
      <c r="C1365" s="80"/>
      <c r="D1365" s="80"/>
    </row>
    <row r="1366" spans="3:4" ht="12.75">
      <c r="C1366" s="80"/>
      <c r="D1366" s="80"/>
    </row>
    <row r="1367" spans="3:4" ht="12.75">
      <c r="C1367" s="80"/>
      <c r="D1367" s="80"/>
    </row>
    <row r="1368" spans="3:4" ht="12.75">
      <c r="C1368" s="80"/>
      <c r="D1368" s="80"/>
    </row>
    <row r="1369" spans="3:4" ht="12.75">
      <c r="C1369" s="80"/>
      <c r="D1369" s="80"/>
    </row>
    <row r="1370" spans="3:4" ht="12.75">
      <c r="C1370" s="80"/>
      <c r="D1370" s="80"/>
    </row>
    <row r="1371" spans="3:4" ht="12.75">
      <c r="C1371" s="80"/>
      <c r="D1371" s="80"/>
    </row>
    <row r="1372" spans="3:4" ht="12.75">
      <c r="C1372" s="80"/>
      <c r="D1372" s="80"/>
    </row>
    <row r="1373" spans="3:4" ht="12.75">
      <c r="C1373" s="80"/>
      <c r="D1373" s="80"/>
    </row>
    <row r="1374" spans="3:4" ht="12.75">
      <c r="C1374" s="80"/>
      <c r="D1374" s="80"/>
    </row>
    <row r="1375" spans="3:4" ht="12.75">
      <c r="C1375" s="80"/>
      <c r="D1375" s="80"/>
    </row>
    <row r="1376" spans="3:4" ht="12.75">
      <c r="C1376" s="80"/>
      <c r="D1376" s="80"/>
    </row>
    <row r="1377" spans="3:4" ht="12.75">
      <c r="C1377" s="80"/>
      <c r="D1377" s="80"/>
    </row>
    <row r="1378" spans="3:4" ht="12.75">
      <c r="C1378" s="80"/>
      <c r="D1378" s="80"/>
    </row>
    <row r="1379" spans="3:4" ht="12.75">
      <c r="C1379" s="80"/>
      <c r="D1379" s="80"/>
    </row>
    <row r="1380" spans="3:4" ht="12.75">
      <c r="C1380" s="80"/>
      <c r="D1380" s="80"/>
    </row>
    <row r="1381" spans="3:4" ht="12.75">
      <c r="C1381" s="80"/>
      <c r="D1381" s="80"/>
    </row>
    <row r="1382" spans="3:4" ht="12.75">
      <c r="C1382" s="80"/>
      <c r="D1382" s="80"/>
    </row>
    <row r="1383" spans="3:4" ht="12.75">
      <c r="C1383" s="80"/>
      <c r="D1383" s="80"/>
    </row>
    <row r="1384" spans="3:4" ht="12.75">
      <c r="C1384" s="80"/>
      <c r="D1384" s="80"/>
    </row>
    <row r="1385" spans="3:4" ht="12.75">
      <c r="C1385" s="80"/>
      <c r="D1385" s="80"/>
    </row>
    <row r="1386" spans="3:4" ht="12.75">
      <c r="C1386" s="80"/>
      <c r="D1386" s="80"/>
    </row>
    <row r="1387" spans="3:4" ht="12.75">
      <c r="C1387" s="80"/>
      <c r="D1387" s="80"/>
    </row>
    <row r="1388" spans="3:4" ht="12.75">
      <c r="C1388" s="80"/>
      <c r="D1388" s="80"/>
    </row>
    <row r="1389" spans="3:4" ht="12.75">
      <c r="C1389" s="80"/>
      <c r="D1389" s="80"/>
    </row>
    <row r="1390" spans="3:4" ht="12.75">
      <c r="C1390" s="80"/>
      <c r="D1390" s="80"/>
    </row>
    <row r="1391" spans="3:4" ht="12.75">
      <c r="C1391" s="80"/>
      <c r="D1391" s="80"/>
    </row>
    <row r="1392" spans="3:4" ht="12.75">
      <c r="C1392" s="80"/>
      <c r="D1392" s="80"/>
    </row>
    <row r="1393" spans="3:4" ht="12.75">
      <c r="C1393" s="80"/>
      <c r="D1393" s="80"/>
    </row>
    <row r="1394" spans="3:4" ht="12.75">
      <c r="C1394" s="80"/>
      <c r="D1394" s="80"/>
    </row>
    <row r="1395" spans="3:4" ht="12.75">
      <c r="C1395" s="80"/>
      <c r="D1395" s="80"/>
    </row>
    <row r="1396" spans="3:4" ht="12.75">
      <c r="C1396" s="80"/>
      <c r="D1396" s="80"/>
    </row>
    <row r="1397" spans="3:4" ht="12.75">
      <c r="C1397" s="80"/>
      <c r="D1397" s="80"/>
    </row>
    <row r="1398" spans="3:4" ht="12.75">
      <c r="C1398" s="80"/>
      <c r="D1398" s="80"/>
    </row>
    <row r="1399" spans="3:4" ht="12.75">
      <c r="C1399" s="80"/>
      <c r="D1399" s="80"/>
    </row>
    <row r="1400" spans="3:4" ht="12.75">
      <c r="C1400" s="80"/>
      <c r="D1400" s="80"/>
    </row>
    <row r="1401" spans="3:4" ht="12.75">
      <c r="C1401" s="80"/>
      <c r="D1401" s="80"/>
    </row>
    <row r="1402" spans="3:4" ht="12.75">
      <c r="C1402" s="80"/>
      <c r="D1402" s="80"/>
    </row>
    <row r="1403" spans="3:4" ht="12.75">
      <c r="C1403" s="80"/>
      <c r="D1403" s="80"/>
    </row>
    <row r="1404" spans="3:4" ht="12.75">
      <c r="C1404" s="80"/>
      <c r="D1404" s="80"/>
    </row>
    <row r="1405" spans="3:4" ht="12.75">
      <c r="C1405" s="80"/>
      <c r="D1405" s="80"/>
    </row>
    <row r="1406" spans="3:4" ht="12.75">
      <c r="C1406" s="80"/>
      <c r="D1406" s="80"/>
    </row>
    <row r="1407" spans="3:4" ht="12.75">
      <c r="C1407" s="80"/>
      <c r="D1407" s="80"/>
    </row>
    <row r="1408" spans="3:4" ht="12.75">
      <c r="C1408" s="80"/>
      <c r="D1408" s="80"/>
    </row>
    <row r="1409" spans="3:4" ht="12.75">
      <c r="C1409" s="80"/>
      <c r="D1409" s="80"/>
    </row>
    <row r="1410" spans="3:4" ht="12.75">
      <c r="C1410" s="80"/>
      <c r="D1410" s="80"/>
    </row>
  </sheetData>
  <sheetProtection/>
  <mergeCells count="35">
    <mergeCell ref="D792:H792"/>
    <mergeCell ref="D797:H797"/>
    <mergeCell ref="D799:H799"/>
    <mergeCell ref="D827:H827"/>
    <mergeCell ref="D809:H809"/>
    <mergeCell ref="D804:H804"/>
    <mergeCell ref="D807:H807"/>
    <mergeCell ref="D812:H812"/>
    <mergeCell ref="D802:H802"/>
    <mergeCell ref="C520:D520"/>
    <mergeCell ref="D784:H784"/>
    <mergeCell ref="D17:D18"/>
    <mergeCell ref="D19:D20"/>
    <mergeCell ref="C5:E5"/>
    <mergeCell ref="C7:E7"/>
    <mergeCell ref="C10:H10"/>
    <mergeCell ref="C14:D14"/>
    <mergeCell ref="D786:H786"/>
    <mergeCell ref="F884:G884"/>
    <mergeCell ref="D837:H841"/>
    <mergeCell ref="D842:H845"/>
    <mergeCell ref="D847:H847"/>
    <mergeCell ref="D849:H849"/>
    <mergeCell ref="C872:H872"/>
    <mergeCell ref="D857:H857"/>
    <mergeCell ref="D860:H860"/>
    <mergeCell ref="D790:H790"/>
    <mergeCell ref="M815:Q815"/>
    <mergeCell ref="D821:H821"/>
    <mergeCell ref="F883:G883"/>
    <mergeCell ref="D834:H834"/>
    <mergeCell ref="D815:H815"/>
    <mergeCell ref="D818:H818"/>
    <mergeCell ref="D824:H824"/>
    <mergeCell ref="D828:H828"/>
  </mergeCells>
  <printOptions horizontalCentered="1"/>
  <pageMargins left="0.44" right="0.6" top="0.43" bottom="0.46" header="0.28" footer="0.28"/>
  <pageSetup horizontalDpi="300" verticalDpi="300" orientation="landscape" paperSize="9" scale="70" r:id="rId1"/>
  <headerFooter alignWithMargins="0">
    <oddFooter>&amp;CStranica &amp;P</oddFooter>
  </headerFooter>
  <rowBreaks count="18" manualBreakCount="18">
    <brk id="65" min="2" max="7" man="1"/>
    <brk id="128" min="2" max="7" man="1"/>
    <brk id="175" min="2" max="7" man="1"/>
    <brk id="236" min="2" max="7" man="1"/>
    <brk id="278" min="2" max="7" man="1"/>
    <brk id="332" min="2" max="7" man="1"/>
    <brk id="377" min="2" max="7" man="1"/>
    <brk id="425" min="2" max="7" man="1"/>
    <brk id="463" min="2" max="7" man="1"/>
    <brk id="505" min="2" max="7" man="1"/>
    <brk id="546" min="2" max="7" man="1"/>
    <brk id="592" min="2" max="7" man="1"/>
    <brk id="630" min="2" max="7" man="1"/>
    <brk id="667" min="2" max="7" man="1"/>
    <brk id="708" min="2" max="7" man="1"/>
    <brk id="748" min="2" max="7" man="1"/>
    <brk id="795" min="2" max="7" man="1"/>
    <brk id="84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Andričević</dc:creator>
  <cp:keywords/>
  <dc:description/>
  <cp:lastModifiedBy>Marko Kovačić</cp:lastModifiedBy>
  <cp:lastPrinted>2019-09-25T05:39:40Z</cp:lastPrinted>
  <dcterms:created xsi:type="dcterms:W3CDTF">2001-10-22T10:55:24Z</dcterms:created>
  <dcterms:modified xsi:type="dcterms:W3CDTF">2019-09-25T05:40:08Z</dcterms:modified>
  <cp:category/>
  <cp:version/>
  <cp:contentType/>
  <cp:contentStatus/>
</cp:coreProperties>
</file>